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rojekte\Planung_und_Systementwicklung\ÖSG_MONITORING\RSG-MONITORING\RSG_Monitoring 2020 IST-Daten 2018\PM Stand_2020_06 Final Übergabe an BMGF\"/>
    </mc:Choice>
  </mc:AlternateContent>
  <bookViews>
    <workbookView xWindow="0" yWindow="0" windowWidth="20460" windowHeight="7695"/>
  </bookViews>
  <sheets>
    <sheet name="Österreich gesamt" sheetId="12" r:id="rId1"/>
    <sheet name="Burgenland" sheetId="1" r:id="rId2"/>
    <sheet name="Kärnten" sheetId="4" r:id="rId3"/>
    <sheet name="NÖ" sheetId="5" r:id="rId4"/>
    <sheet name="OÖ" sheetId="6" r:id="rId5"/>
    <sheet name="Salzburg" sheetId="7" r:id="rId6"/>
    <sheet name="Steiermark" sheetId="8" r:id="rId7"/>
    <sheet name="Tirol" sheetId="9" r:id="rId8"/>
    <sheet name="Vorarlberg" sheetId="10" r:id="rId9"/>
    <sheet name="Wien" sheetId="11" r:id="rId10"/>
    <sheet name="Legende" sheetId="2" r:id="rId11"/>
    <sheet name="Anmerkungen u. Quellen" sheetId="3" r:id="rId12"/>
  </sheets>
  <definedNames>
    <definedName name="___mds_allowwriteback___">""</definedName>
    <definedName name="___mds_asyncwriteback___">FALSE</definedName>
    <definedName name="___mds_description___">""</definedName>
    <definedName name="___mds_first_cell___" localSheetId="1">#REF!</definedName>
    <definedName name="___mds_first_cell___" localSheetId="2">#REF!</definedName>
    <definedName name="___mds_first_cell___" localSheetId="3">#REF!</definedName>
    <definedName name="___mds_first_cell___" localSheetId="4">#REF!</definedName>
    <definedName name="___mds_first_cell___" localSheetId="0">#REF!</definedName>
    <definedName name="___mds_first_cell___" localSheetId="5">#REF!</definedName>
    <definedName name="___mds_first_cell___" localSheetId="6">#REF!</definedName>
    <definedName name="___mds_first_cell___" localSheetId="7">#REF!</definedName>
    <definedName name="___mds_first_cell___" localSheetId="8">#REF!</definedName>
    <definedName name="___mds_first_cell___" localSheetId="9">#REF!</definedName>
    <definedName name="___mds_first_cell___">#REF!</definedName>
    <definedName name="___mds_last_dataset_cell__">"41~19"</definedName>
    <definedName name="___mds_spreading___">FALSE</definedName>
    <definedName name="___mds_view_data___" localSheetId="1">#REF!</definedName>
    <definedName name="___mds_view_data___" localSheetId="2">#REF!</definedName>
    <definedName name="___mds_view_data___" localSheetId="3">#REF!</definedName>
    <definedName name="___mds_view_data___" localSheetId="4">#REF!</definedName>
    <definedName name="___mds_view_data___" localSheetId="0">#REF!</definedName>
    <definedName name="___mds_view_data___" localSheetId="5">#REF!</definedName>
    <definedName name="___mds_view_data___" localSheetId="6">#REF!</definedName>
    <definedName name="___mds_view_data___" localSheetId="7">#REF!</definedName>
    <definedName name="___mds_view_data___" localSheetId="8">#REF!</definedName>
    <definedName name="___mds_view_data___" localSheetId="9">#REF!</definedName>
    <definedName name="___mds_view_data___">#REF!</definedName>
    <definedName name="___mdstype___" hidden="1">11</definedName>
    <definedName name="as" localSheetId="1">#REF!</definedName>
    <definedName name="as" localSheetId="2">#REF!</definedName>
    <definedName name="as" localSheetId="3">#REF!</definedName>
    <definedName name="as" localSheetId="4">#REF!</definedName>
    <definedName name="as" localSheetId="0">#REF!</definedName>
    <definedName name="as" localSheetId="5">#REF!</definedName>
    <definedName name="as" localSheetId="6">#REF!</definedName>
    <definedName name="as" localSheetId="7">#REF!</definedName>
    <definedName name="as" localSheetId="8">#REF!</definedName>
    <definedName name="as" localSheetId="9">#REF!</definedName>
    <definedName name="as">#REF!</definedName>
    <definedName name="Darstellung" localSheetId="1">#REF!</definedName>
    <definedName name="Darstellung" localSheetId="2">#REF!</definedName>
    <definedName name="Darstellung" localSheetId="3">#REF!</definedName>
    <definedName name="Darstellung" localSheetId="4">#REF!</definedName>
    <definedName name="Darstellung" localSheetId="0">#REF!</definedName>
    <definedName name="Darstellung" localSheetId="5">#REF!</definedName>
    <definedName name="Darstellung" localSheetId="6">#REF!</definedName>
    <definedName name="Darstellung" localSheetId="7">#REF!</definedName>
    <definedName name="Darstellung" localSheetId="8">#REF!</definedName>
    <definedName name="Darstellung" localSheetId="9">#REF!</definedName>
    <definedName name="Darstellung">#REF!</definedName>
    <definedName name="_xlnm.Print_Area" localSheetId="11">'Anmerkungen u. Quellen'!$A$1:$C$81</definedName>
    <definedName name="_xlnm.Print_Area" localSheetId="1">Burgenland!$A$1:$AG$164</definedName>
    <definedName name="_xlnm.Print_Area" localSheetId="2">Kärnten!$A$1:$AG$142</definedName>
    <definedName name="_xlnm.Print_Area" localSheetId="3">NÖ!$A$1:$AG$145</definedName>
    <definedName name="_xlnm.Print_Area" localSheetId="4">OÖ!$A$1:$AG$146</definedName>
    <definedName name="_xlnm.Print_Area" localSheetId="0">'Österreich gesamt'!$A$1:$AG$135</definedName>
    <definedName name="_xlnm.Print_Area" localSheetId="5">Salzburg!$A$1:$AG$140</definedName>
    <definedName name="_xlnm.Print_Area" localSheetId="6">Steiermark!$A$2:$AG$138</definedName>
    <definedName name="_xlnm.Print_Area" localSheetId="7">Tirol!$A$1:$AG$136</definedName>
    <definedName name="_xlnm.Print_Area" localSheetId="8">Vorarlberg!$A$1:$AG$136</definedName>
    <definedName name="_xlnm.Print_Area" localSheetId="9">Wien!$A$1:$AG$135</definedName>
    <definedName name="_xlnm.Print_Titles" localSheetId="1">Burgenland!$1:$4</definedName>
    <definedName name="_xlnm.Print_Titles" localSheetId="2">Kärnten!$1:$4</definedName>
    <definedName name="_xlnm.Print_Titles" localSheetId="3">NÖ!$1:$4</definedName>
    <definedName name="_xlnm.Print_Titles" localSheetId="4">OÖ!$1:$4</definedName>
    <definedName name="_xlnm.Print_Titles" localSheetId="0">'Österreich gesamt'!$1:$4</definedName>
    <definedName name="_xlnm.Print_Titles" localSheetId="5">Salzburg!$1:$4</definedName>
    <definedName name="_xlnm.Print_Titles" localSheetId="6">Steiermark!$1:$4</definedName>
    <definedName name="_xlnm.Print_Titles" localSheetId="7">Tirol!$1:$4</definedName>
    <definedName name="_xlnm.Print_Titles" localSheetId="8">Vorarlberg!$1:$4</definedName>
    <definedName name="_xlnm.Print_Titles" localSheetId="9">Wien!$1:$4</definedName>
    <definedName name="Ebenen_1" localSheetId="1">#REF!</definedName>
    <definedName name="Ebenen_1" localSheetId="2">#REF!</definedName>
    <definedName name="Ebenen_1" localSheetId="3">#REF!</definedName>
    <definedName name="Ebenen_1" localSheetId="4">#REF!</definedName>
    <definedName name="Ebenen_1" localSheetId="0">#REF!</definedName>
    <definedName name="Ebenen_1" localSheetId="5">#REF!</definedName>
    <definedName name="Ebenen_1" localSheetId="6">#REF!</definedName>
    <definedName name="Ebenen_1" localSheetId="7">#REF!</definedName>
    <definedName name="Ebenen_1" localSheetId="8">#REF!</definedName>
    <definedName name="Ebenen_1" localSheetId="9">#REF!</definedName>
    <definedName name="Ebenen_1">#REF!</definedName>
    <definedName name="Mehrstandort" localSheetId="1">#REF!</definedName>
    <definedName name="Mehrstandort" localSheetId="2">#REF!</definedName>
    <definedName name="Mehrstandort" localSheetId="3">#REF!</definedName>
    <definedName name="Mehrstandort" localSheetId="4">#REF!</definedName>
    <definedName name="Mehrstandort" localSheetId="0">#REF!</definedName>
    <definedName name="Mehrstandort" localSheetId="5">#REF!</definedName>
    <definedName name="Mehrstandort" localSheetId="6">#REF!</definedName>
    <definedName name="Mehrstandort" localSheetId="7">#REF!</definedName>
    <definedName name="Mehrstandort" localSheetId="8">#REF!</definedName>
    <definedName name="Mehrstandort" localSheetId="9">#REF!</definedName>
    <definedName name="Mehrstandort">#REF!</definedName>
    <definedName name="qa" localSheetId="1">#REF!</definedName>
    <definedName name="qa" localSheetId="2">#REF!</definedName>
    <definedName name="qa" localSheetId="3">#REF!</definedName>
    <definedName name="qa" localSheetId="4">#REF!</definedName>
    <definedName name="qa" localSheetId="0">#REF!</definedName>
    <definedName name="qa" localSheetId="5">#REF!</definedName>
    <definedName name="qa" localSheetId="6">#REF!</definedName>
    <definedName name="qa" localSheetId="7">#REF!</definedName>
    <definedName name="qa" localSheetId="8">#REF!</definedName>
    <definedName name="qa" localSheetId="9">#REF!</definedName>
    <definedName name="qa">#REF!</definedName>
    <definedName name="RSG" localSheetId="1">#REF!</definedName>
    <definedName name="RSG" localSheetId="2">#REF!</definedName>
    <definedName name="RSG" localSheetId="3">#REF!</definedName>
    <definedName name="RSG" localSheetId="4">#REF!</definedName>
    <definedName name="RSG" localSheetId="0">#REF!</definedName>
    <definedName name="RSG" localSheetId="6">#REF!</definedName>
    <definedName name="RSG" localSheetId="7">#REF!</definedName>
    <definedName name="RSG" localSheetId="8">#REF!</definedName>
    <definedName name="RSG" localSheetId="9">#REF!</definedName>
    <definedName name="RSG">#REF!</definedName>
    <definedName name="TableAlea" localSheetId="1">#REF!</definedName>
    <definedName name="TableAlea" localSheetId="2">#REF!</definedName>
    <definedName name="TableAlea" localSheetId="3">#REF!</definedName>
    <definedName name="TableAlea" localSheetId="4">#REF!</definedName>
    <definedName name="TableAlea" localSheetId="0">#REF!</definedName>
    <definedName name="TableAlea" localSheetId="5">#REF!</definedName>
    <definedName name="TableAlea" localSheetId="6">#REF!</definedName>
    <definedName name="TableAlea" localSheetId="7">#REF!</definedName>
    <definedName name="TableAlea" localSheetId="8">#REF!</definedName>
    <definedName name="TableAlea" localSheetId="9">#REF!</definedName>
    <definedName name="TableAle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1" i="10" l="1"/>
  <c r="AF52" i="11" l="1"/>
  <c r="Z33" i="11"/>
  <c r="Y33" i="11"/>
  <c r="T33" i="11"/>
  <c r="O33" i="11"/>
  <c r="Z32" i="11"/>
  <c r="Y32" i="11"/>
  <c r="X32" i="11"/>
  <c r="T32" i="11"/>
  <c r="K32" i="11"/>
  <c r="I32" i="11"/>
  <c r="D32" i="11"/>
  <c r="Y27" i="11"/>
  <c r="X27" i="11"/>
  <c r="X33" i="11" s="1"/>
  <c r="V27" i="11"/>
  <c r="V32" i="11" s="1"/>
  <c r="U27" i="11"/>
  <c r="U32" i="11" s="1"/>
  <c r="T27" i="11"/>
  <c r="R27" i="11"/>
  <c r="R33" i="11" s="1"/>
  <c r="Q27" i="11"/>
  <c r="Q32" i="11" s="1"/>
  <c r="P27" i="11"/>
  <c r="P32" i="11" s="1"/>
  <c r="O27" i="11"/>
  <c r="O32" i="11" s="1"/>
  <c r="N27" i="11"/>
  <c r="N33" i="11" s="1"/>
  <c r="M27" i="11"/>
  <c r="M32" i="11" s="1"/>
  <c r="L27" i="11"/>
  <c r="L32" i="11" s="1"/>
  <c r="K27" i="11"/>
  <c r="K33" i="11" s="1"/>
  <c r="I27" i="11"/>
  <c r="I33" i="11" s="1"/>
  <c r="H27" i="11"/>
  <c r="H32" i="11" s="1"/>
  <c r="F27" i="11"/>
  <c r="F32" i="11" s="1"/>
  <c r="D27" i="11"/>
  <c r="D33" i="11" s="1"/>
  <c r="AG26" i="11"/>
  <c r="AG25" i="11"/>
  <c r="AG22" i="11"/>
  <c r="AG18" i="11"/>
  <c r="AG17" i="11"/>
  <c r="AG15" i="11"/>
  <c r="AG13" i="11"/>
  <c r="AG12" i="11"/>
  <c r="AG11" i="11"/>
  <c r="AG10" i="11"/>
  <c r="AG9" i="11"/>
  <c r="N32" i="11" l="1"/>
  <c r="R32" i="11"/>
  <c r="AG27" i="11"/>
  <c r="AG32" i="11" s="1"/>
  <c r="F33" i="11"/>
  <c r="L33" i="11"/>
  <c r="P33" i="11"/>
  <c r="U33" i="11"/>
  <c r="H33" i="11"/>
  <c r="M33" i="11"/>
  <c r="Q33" i="11"/>
  <c r="V33" i="11"/>
  <c r="AG33" i="11" l="1"/>
  <c r="Y30" i="10" l="1"/>
  <c r="W30" i="10"/>
  <c r="U30" i="10"/>
  <c r="T30" i="10"/>
  <c r="R30" i="10"/>
  <c r="Q30" i="10"/>
  <c r="P30" i="10"/>
  <c r="O30" i="10"/>
  <c r="L30" i="10"/>
  <c r="K30" i="10"/>
  <c r="F30" i="10"/>
  <c r="D30" i="10"/>
  <c r="AG27" i="10"/>
  <c r="AG26" i="10"/>
  <c r="AG22" i="10"/>
  <c r="AG21" i="10"/>
  <c r="AG17" i="10"/>
  <c r="AG15" i="10"/>
  <c r="AG13" i="10"/>
  <c r="AG12" i="10"/>
  <c r="AG11" i="10"/>
  <c r="AG10" i="10"/>
  <c r="AG9" i="10"/>
  <c r="AG27" i="9" l="1"/>
  <c r="AG22" i="9"/>
  <c r="AG17" i="9"/>
  <c r="AG15" i="9"/>
  <c r="AG13" i="9"/>
  <c r="AG12" i="9"/>
  <c r="AG11" i="9"/>
  <c r="AG10" i="9"/>
  <c r="AG9" i="9"/>
  <c r="V93" i="8" l="1"/>
  <c r="AF52" i="8"/>
  <c r="K50" i="8"/>
  <c r="D50" i="8"/>
  <c r="AG31" i="8"/>
  <c r="D28" i="8"/>
  <c r="AG27" i="8"/>
  <c r="AG17" i="8"/>
  <c r="AG15" i="8"/>
  <c r="AG13" i="8"/>
  <c r="AG12" i="8"/>
  <c r="AG11" i="8"/>
  <c r="AG10" i="8"/>
  <c r="AG9" i="8"/>
  <c r="AF50" i="8" l="1"/>
  <c r="AF52" i="7"/>
  <c r="AF45" i="7"/>
  <c r="AC33" i="7"/>
  <c r="Z33" i="7"/>
  <c r="Y33" i="7"/>
  <c r="X33" i="7"/>
  <c r="V33" i="7"/>
  <c r="U33" i="7"/>
  <c r="T33" i="7"/>
  <c r="S33" i="7"/>
  <c r="R33" i="7"/>
  <c r="Q33" i="7"/>
  <c r="P33" i="7"/>
  <c r="O33" i="7"/>
  <c r="N33" i="7"/>
  <c r="M33" i="7"/>
  <c r="L33" i="7"/>
  <c r="K33" i="7"/>
  <c r="J33" i="7"/>
  <c r="I33" i="7"/>
  <c r="H33" i="7"/>
  <c r="G33" i="7"/>
  <c r="F33" i="7"/>
  <c r="D33" i="7"/>
  <c r="AC32" i="7"/>
  <c r="Z32" i="7"/>
  <c r="Y32" i="7"/>
  <c r="X32" i="7"/>
  <c r="V32" i="7"/>
  <c r="U32" i="7"/>
  <c r="T32" i="7"/>
  <c r="S32" i="7"/>
  <c r="R32" i="7"/>
  <c r="Q32" i="7"/>
  <c r="P32" i="7"/>
  <c r="O32" i="7"/>
  <c r="N32" i="7"/>
  <c r="M32" i="7"/>
  <c r="L32" i="7"/>
  <c r="K32" i="7"/>
  <c r="J32" i="7"/>
  <c r="I32" i="7"/>
  <c r="H32" i="7"/>
  <c r="G32" i="7"/>
  <c r="F32" i="7"/>
  <c r="D32" i="7"/>
  <c r="AG31" i="7"/>
  <c r="Y30" i="7"/>
  <c r="V30" i="7"/>
  <c r="U30" i="7"/>
  <c r="T30" i="7"/>
  <c r="R30" i="7"/>
  <c r="Q30" i="7"/>
  <c r="P30" i="7"/>
  <c r="O30" i="7"/>
  <c r="N30" i="7"/>
  <c r="M30" i="7"/>
  <c r="L30" i="7"/>
  <c r="K30" i="7"/>
  <c r="I30" i="7"/>
  <c r="H30" i="7"/>
  <c r="F30" i="7"/>
  <c r="D30" i="7"/>
  <c r="AG27" i="7"/>
  <c r="AG26" i="7"/>
  <c r="AG33" i="7" s="1"/>
  <c r="AG25" i="7"/>
  <c r="AG32" i="7" s="1"/>
  <c r="AG18" i="7"/>
  <c r="AG17" i="7"/>
  <c r="AG15" i="7"/>
  <c r="AG13" i="7"/>
  <c r="AG12" i="7"/>
  <c r="AG11" i="7"/>
  <c r="AG10" i="7"/>
  <c r="AG9" i="7"/>
  <c r="V93" i="6" l="1"/>
  <c r="Y33" i="6"/>
  <c r="X33" i="6"/>
  <c r="V33" i="6"/>
  <c r="U33" i="6"/>
  <c r="T33" i="6"/>
  <c r="R33" i="6"/>
  <c r="Q33" i="6"/>
  <c r="P33" i="6"/>
  <c r="O33" i="6"/>
  <c r="N33" i="6"/>
  <c r="M33" i="6"/>
  <c r="L33" i="6"/>
  <c r="K33" i="6"/>
  <c r="I33" i="6"/>
  <c r="H33" i="6"/>
  <c r="F33" i="6"/>
  <c r="D33" i="6"/>
  <c r="Y32" i="6"/>
  <c r="X32" i="6"/>
  <c r="V32" i="6"/>
  <c r="U32" i="6"/>
  <c r="T32" i="6"/>
  <c r="R32" i="6"/>
  <c r="Q32" i="6"/>
  <c r="P32" i="6"/>
  <c r="O32" i="6"/>
  <c r="N32" i="6"/>
  <c r="M32" i="6"/>
  <c r="L32" i="6"/>
  <c r="K32" i="6"/>
  <c r="I32" i="6"/>
  <c r="H32" i="6"/>
  <c r="F32" i="6"/>
  <c r="D32" i="6"/>
  <c r="AG27" i="6"/>
  <c r="AG33" i="6" s="1"/>
  <c r="AG26" i="6"/>
  <c r="AG25" i="6"/>
  <c r="AG17" i="6"/>
  <c r="AG15" i="6"/>
  <c r="AG13" i="6"/>
  <c r="AG12" i="6"/>
  <c r="AG11" i="6"/>
  <c r="AG10" i="6"/>
  <c r="AG9" i="6"/>
  <c r="AG32" i="6" l="1"/>
  <c r="Y33" i="5"/>
  <c r="V33" i="5"/>
  <c r="U33" i="5"/>
  <c r="T33" i="5"/>
  <c r="R33" i="5"/>
  <c r="Q33" i="5"/>
  <c r="P33" i="5"/>
  <c r="O33" i="5"/>
  <c r="N33" i="5"/>
  <c r="M33" i="5"/>
  <c r="L33" i="5"/>
  <c r="K33" i="5"/>
  <c r="I33" i="5"/>
  <c r="H33" i="5"/>
  <c r="F33" i="5"/>
  <c r="D33" i="5"/>
  <c r="Y32" i="5"/>
  <c r="V32" i="5"/>
  <c r="U32" i="5"/>
  <c r="T32" i="5"/>
  <c r="R32" i="5"/>
  <c r="Q32" i="5"/>
  <c r="P32" i="5"/>
  <c r="O32" i="5"/>
  <c r="N32" i="5"/>
  <c r="M32" i="5"/>
  <c r="L32" i="5"/>
  <c r="K32" i="5"/>
  <c r="I32" i="5"/>
  <c r="H32" i="5"/>
  <c r="F32" i="5"/>
  <c r="D32" i="5"/>
  <c r="AG31" i="5"/>
  <c r="AG27" i="5"/>
  <c r="AG26" i="5"/>
  <c r="AG33" i="5" s="1"/>
  <c r="AG25" i="5"/>
  <c r="AG22" i="5"/>
  <c r="AG18" i="5"/>
  <c r="AG17" i="5"/>
  <c r="AG15" i="5"/>
  <c r="AG13" i="5"/>
  <c r="AG12" i="5"/>
  <c r="AG11" i="5"/>
  <c r="AG10" i="5"/>
  <c r="AG9" i="5"/>
  <c r="AG32" i="5" l="1"/>
  <c r="AA27" i="4"/>
  <c r="Y27" i="4"/>
  <c r="X27" i="4"/>
  <c r="W27" i="4"/>
  <c r="V27" i="4"/>
  <c r="U27" i="4"/>
  <c r="T27" i="4"/>
  <c r="S27" i="4"/>
  <c r="R27" i="4"/>
  <c r="Q27" i="4"/>
  <c r="P27" i="4"/>
  <c r="O27" i="4"/>
  <c r="N27" i="4"/>
  <c r="M27" i="4"/>
  <c r="L27" i="4"/>
  <c r="K27" i="4"/>
  <c r="J27" i="4"/>
  <c r="I27" i="4"/>
  <c r="H27" i="4"/>
  <c r="G27" i="4"/>
  <c r="F27" i="4"/>
  <c r="D27" i="4"/>
  <c r="AG26" i="4"/>
  <c r="AG25" i="4"/>
  <c r="W22" i="4"/>
  <c r="T22" i="4"/>
  <c r="R22" i="4"/>
  <c r="Q22" i="4"/>
  <c r="P22" i="4"/>
  <c r="O22" i="4"/>
  <c r="N22" i="4"/>
  <c r="M22" i="4"/>
  <c r="L22" i="4"/>
  <c r="J22" i="4"/>
  <c r="I22" i="4"/>
  <c r="F22" i="4"/>
  <c r="D22" i="4"/>
  <c r="AA21" i="4"/>
  <c r="AA22" i="4" s="1"/>
  <c r="Y21" i="4"/>
  <c r="Y22" i="4" s="1"/>
  <c r="K21" i="4"/>
  <c r="AG21" i="4" s="1"/>
  <c r="AG20" i="4"/>
  <c r="AG17" i="4"/>
  <c r="AG15" i="4"/>
  <c r="AG13" i="4"/>
  <c r="AG12" i="4"/>
  <c r="AG11" i="4"/>
  <c r="AG10" i="4"/>
  <c r="AG9" i="4"/>
  <c r="AG27" i="4" l="1"/>
  <c r="AG22" i="4"/>
  <c r="K22" i="4"/>
  <c r="AF52" i="1" l="1"/>
  <c r="AF50" i="1"/>
  <c r="AF45" i="1"/>
  <c r="AF44" i="1"/>
  <c r="AG17" i="1"/>
  <c r="AG15" i="1"/>
  <c r="AG13" i="1"/>
  <c r="AG12" i="1"/>
  <c r="AG11" i="1"/>
  <c r="AG10" i="1"/>
  <c r="AG9" i="1"/>
</calcChain>
</file>

<file path=xl/comments1.xml><?xml version="1.0" encoding="utf-8"?>
<comments xmlns="http://schemas.openxmlformats.org/spreadsheetml/2006/main">
  <authors>
    <author>Andreas Stoppacher</author>
  </authors>
  <commentList>
    <comment ref="B30" authorId="0" shapeId="0">
      <text>
        <r>
          <rPr>
            <b/>
            <sz val="8"/>
            <color indexed="81"/>
            <rFont val="Segoe UI"/>
            <family val="2"/>
          </rPr>
          <t>errechnet aus SVE und ÄAVE-Äquivalenten lt. RSG VO</t>
        </r>
      </text>
    </comment>
  </commentList>
</comments>
</file>

<file path=xl/sharedStrings.xml><?xml version="1.0" encoding="utf-8"?>
<sst xmlns="http://schemas.openxmlformats.org/spreadsheetml/2006/main" count="6325" uniqueCount="819">
  <si>
    <t>Burgenland</t>
  </si>
  <si>
    <t>RSG gültig für 2018: RSG 2015, Beschluss Landes-Gesundheitsplattform Burgenland Dezember 2011, letzte Änderung Beschluss LZK November 2018</t>
  </si>
  <si>
    <t>Farblegende: optionale Angabe</t>
  </si>
  <si>
    <t>nicht vorgesehen</t>
  </si>
  <si>
    <t>RSG aktuell per 12/2019:RSG 2015, Beschluss Landes-Gesundheitsplattform Burgenland Dezember 2011, letzte Änderung Beschluss LZK November 2018</t>
  </si>
  <si>
    <t>Ambulante ärztliche Versorgung</t>
  </si>
  <si>
    <t>AM/PV</t>
  </si>
  <si>
    <t>AN</t>
  </si>
  <si>
    <t>KIJU</t>
  </si>
  <si>
    <r>
      <t>KJC</t>
    </r>
    <r>
      <rPr>
        <vertAlign val="superscript"/>
        <sz val="7"/>
        <color indexed="8"/>
        <rFont val="Lucida Sans Unicode"/>
        <family val="2"/>
      </rPr>
      <t>(2)</t>
    </r>
  </si>
  <si>
    <t>KJP</t>
  </si>
  <si>
    <t>CH</t>
  </si>
  <si>
    <r>
      <t>NCH</t>
    </r>
    <r>
      <rPr>
        <vertAlign val="superscript"/>
        <sz val="7"/>
        <color indexed="8"/>
        <rFont val="Lucida Sans Unicode"/>
        <family val="2"/>
      </rPr>
      <t>(1)</t>
    </r>
  </si>
  <si>
    <t>IM</t>
  </si>
  <si>
    <t>GGH</t>
  </si>
  <si>
    <t>NEU</t>
  </si>
  <si>
    <t>PSY</t>
  </si>
  <si>
    <t>DER</t>
  </si>
  <si>
    <t>AU</t>
  </si>
  <si>
    <t>HNO</t>
  </si>
  <si>
    <t>URO</t>
  </si>
  <si>
    <r>
      <t>PCH</t>
    </r>
    <r>
      <rPr>
        <vertAlign val="superscript"/>
        <sz val="7"/>
        <color indexed="8"/>
        <rFont val="Lucida Sans Unicode"/>
        <family val="2"/>
      </rPr>
      <t>(2)</t>
    </r>
  </si>
  <si>
    <t>PUL</t>
  </si>
  <si>
    <t>OR</t>
  </si>
  <si>
    <t>UCH</t>
  </si>
  <si>
    <t>ORTR</t>
  </si>
  <si>
    <t>MKG</t>
  </si>
  <si>
    <r>
      <t>ZMK</t>
    </r>
    <r>
      <rPr>
        <vertAlign val="superscript"/>
        <sz val="7"/>
        <color indexed="8"/>
        <rFont val="Lucida Sans Unicode"/>
        <family val="2"/>
      </rPr>
      <t>(3)</t>
    </r>
  </si>
  <si>
    <t>STR</t>
  </si>
  <si>
    <t>RAD</t>
  </si>
  <si>
    <t>NUK</t>
  </si>
  <si>
    <t>PMR</t>
  </si>
  <si>
    <t>PAT</t>
  </si>
  <si>
    <t>LAB</t>
  </si>
  <si>
    <t>SON</t>
  </si>
  <si>
    <t>gesamt</t>
  </si>
  <si>
    <t>IST ÄAVE 2018</t>
  </si>
  <si>
    <t>ÄAVE spitalsambulant</t>
  </si>
  <si>
    <t>n.v.</t>
  </si>
  <si>
    <t>ÄAVE niedergelassene ÄrztInnen gesamt (mit Vertrag)</t>
  </si>
  <si>
    <t>ÄAVE in selbstständigen Ambulatorien (mit Vertrag)</t>
  </si>
  <si>
    <t>ÄAVE in Kassenambulatorien 
(kasseneigene selbstständige Ambulatorien)</t>
  </si>
  <si>
    <t>ÄAVE insgesamt</t>
  </si>
  <si>
    <t>davon in PV-Einheiten</t>
  </si>
  <si>
    <t>ÄAVE Wahlärzte und in 
selbstständigen Ambulatorien (ohne Vertrag)</t>
  </si>
  <si>
    <t>IST §2-Kassenplanstellen 2018</t>
  </si>
  <si>
    <t>§2-Kassenplanstellen</t>
  </si>
  <si>
    <t>Kassenplanstellen sonstiger KV-Träger</t>
  </si>
  <si>
    <t>PLAN ÄAVE - RSG-Planungsstand für 2018 (RSG 2015)</t>
  </si>
  <si>
    <t xml:space="preserve">ÄAVE niedergelassene ÄrztInnen und in
selbstständigen Ambulatorien (mit Vertrag und kasseneigene) gesamt </t>
  </si>
  <si>
    <t>PLAN ÄAVE - Planungsstand RSG per 12/2019 (RSG 2015)</t>
  </si>
  <si>
    <t xml:space="preserve">sofern RSG per 12/2019 Planungsgröße nicht ÄAVE gemäß ÖSG: </t>
  </si>
  <si>
    <t>Umrechnungsfaktor in ÄAVE-Äquivalente gem. ÖSG</t>
  </si>
  <si>
    <t>-</t>
  </si>
  <si>
    <t>ÄAVE-Äquivalente</t>
  </si>
  <si>
    <r>
      <t xml:space="preserve">Anteil </t>
    </r>
    <r>
      <rPr>
        <b/>
        <sz val="7"/>
        <color indexed="8"/>
        <rFont val="Lucida Sans Unicode"/>
        <family val="2"/>
      </rPr>
      <t>PLAN in %</t>
    </r>
    <r>
      <rPr>
        <sz val="7"/>
        <color indexed="8"/>
        <rFont val="Lucida Sans Unicode"/>
        <family val="2"/>
      </rPr>
      <t xml:space="preserve"> spitalsambulant</t>
    </r>
  </si>
  <si>
    <t>Anteil PLAN spitalsambulant</t>
  </si>
  <si>
    <r>
      <t xml:space="preserve">Anteil </t>
    </r>
    <r>
      <rPr>
        <b/>
        <sz val="7"/>
        <color indexed="8"/>
        <rFont val="Lucida Sans Unicode"/>
        <family val="2"/>
      </rPr>
      <t>PLAN in %</t>
    </r>
    <r>
      <rPr>
        <sz val="7"/>
        <color indexed="8"/>
        <rFont val="Lucida Sans Unicode"/>
        <family val="2"/>
      </rPr>
      <t xml:space="preserve"> niedergelassene ÄrztInnen und in
selbstständigen Ambulatorien (mit Vertrag und kasseneigene) gesamt</t>
    </r>
  </si>
  <si>
    <r>
      <rPr>
        <vertAlign val="superscript"/>
        <sz val="7"/>
        <color indexed="8"/>
        <rFont val="Lucida Sans Unicode"/>
        <family val="2"/>
      </rPr>
      <t>(1)</t>
    </r>
    <r>
      <rPr>
        <sz val="7"/>
        <color indexed="8"/>
        <rFont val="Lucida Sans Unicode"/>
        <family val="2"/>
      </rPr>
      <t xml:space="preserve"> in Regiomed nicht berücksichtigt</t>
    </r>
  </si>
  <si>
    <r>
      <rPr>
        <vertAlign val="superscript"/>
        <sz val="7"/>
        <color indexed="8"/>
        <rFont val="Lucida Sans Unicode"/>
        <family val="2"/>
      </rPr>
      <t>(2)</t>
    </r>
    <r>
      <rPr>
        <sz val="7"/>
        <color indexed="8"/>
        <rFont val="Lucida Sans Unicode"/>
        <family val="2"/>
      </rPr>
      <t xml:space="preserve"> zugeordnet zu CH</t>
    </r>
  </si>
  <si>
    <r>
      <t>(3)</t>
    </r>
    <r>
      <rPr>
        <sz val="7"/>
        <color indexed="8"/>
        <rFont val="Lucida Sans Unicode"/>
        <family val="2"/>
      </rPr>
      <t xml:space="preserve"> inkl. KFO</t>
    </r>
  </si>
  <si>
    <t>Akut-Krankenanstalten - Normalpflege- und Intensivbereiche</t>
  </si>
  <si>
    <t>alle Akut-KA</t>
  </si>
  <si>
    <r>
      <t>GEM/IDB</t>
    </r>
    <r>
      <rPr>
        <vertAlign val="superscript"/>
        <sz val="7"/>
        <color indexed="8"/>
        <rFont val="Lucida Sans Unicode"/>
        <family val="2"/>
      </rPr>
      <t>(1)</t>
    </r>
  </si>
  <si>
    <r>
      <t>INT</t>
    </r>
    <r>
      <rPr>
        <vertAlign val="superscript"/>
        <sz val="7"/>
        <color indexed="8"/>
        <rFont val="Lucida Sans Unicode"/>
        <family val="2"/>
      </rPr>
      <t>(2)</t>
    </r>
  </si>
  <si>
    <t>NEO</t>
  </si>
  <si>
    <t>KJC</t>
  </si>
  <si>
    <t>NCH</t>
  </si>
  <si>
    <t>PCH</t>
  </si>
  <si>
    <t>NUKT</t>
  </si>
  <si>
    <t>AGR</t>
  </si>
  <si>
    <t>RNS</t>
  </si>
  <si>
    <t>PAL</t>
  </si>
  <si>
    <t>PSO-E</t>
  </si>
  <si>
    <t>PSO-KJ</t>
  </si>
  <si>
    <t>IST-Stand systemisierte Betten 2018</t>
  </si>
  <si>
    <t>IST-Stand tatsächliche Betten 2018</t>
  </si>
  <si>
    <t>PLAN- Betten gesamt RSG 2015 (für 2018)</t>
  </si>
  <si>
    <t>PLAN- Betten gesamt RSG per 12/2019)</t>
  </si>
  <si>
    <t>Fonds-KA (FKA)</t>
  </si>
  <si>
    <t>PLAN- Betten RSG 2015 (für 2018)</t>
  </si>
  <si>
    <t>PLAN- Betten LKAP (für 2018)</t>
  </si>
  <si>
    <t>PLAN- Betten RSG per 12/2019)</t>
  </si>
  <si>
    <r>
      <rPr>
        <vertAlign val="superscript"/>
        <sz val="7"/>
        <rFont val="Lucida Sans Unicode"/>
        <family val="2"/>
      </rPr>
      <t>(1)</t>
    </r>
    <r>
      <rPr>
        <sz val="7"/>
        <rFont val="Lucida Sans Unicode"/>
        <family val="2"/>
      </rPr>
      <t xml:space="preserve"> GEM = ZNA</t>
    </r>
  </si>
  <si>
    <r>
      <rPr>
        <vertAlign val="superscript"/>
        <sz val="7"/>
        <color indexed="8"/>
        <rFont val="Lucida Sans Unicode"/>
        <family val="2"/>
      </rPr>
      <t>(2)</t>
    </r>
    <r>
      <rPr>
        <sz val="7"/>
        <color indexed="8"/>
        <rFont val="Lucida Sans Unicode"/>
        <family val="2"/>
      </rPr>
      <t xml:space="preserve"> INT umfasst alle INT-E</t>
    </r>
  </si>
  <si>
    <r>
      <t>RFZ/Versorgungsstufen/ÜRVP/Spezialzentren/Module</t>
    </r>
    <r>
      <rPr>
        <b/>
        <vertAlign val="superscript"/>
        <sz val="7"/>
        <color indexed="8"/>
        <rFont val="Lucida Sans Unicode"/>
        <family val="2"/>
      </rPr>
      <t>(1)</t>
    </r>
  </si>
  <si>
    <r>
      <t>ÜRVP</t>
    </r>
    <r>
      <rPr>
        <vertAlign val="superscript"/>
        <sz val="7"/>
        <color indexed="8"/>
        <rFont val="Lucida Sans Unicode"/>
        <family val="2"/>
      </rPr>
      <t>(2)</t>
    </r>
  </si>
  <si>
    <t>Module in NEU</t>
  </si>
  <si>
    <t>TCH</t>
  </si>
  <si>
    <t>GCH</t>
  </si>
  <si>
    <t>KAR</t>
  </si>
  <si>
    <t>ONK</t>
  </si>
  <si>
    <t>BRZ</t>
  </si>
  <si>
    <t>NEP</t>
  </si>
  <si>
    <t>GH</t>
  </si>
  <si>
    <t>TR</t>
  </si>
  <si>
    <t>NEU-SZ</t>
  </si>
  <si>
    <t>NCHa</t>
  </si>
  <si>
    <t>ZMG</t>
  </si>
  <si>
    <t>TXC</t>
  </si>
  <si>
    <t>HCH</t>
  </si>
  <si>
    <t>KHZ</t>
  </si>
  <si>
    <t>KJONK</t>
  </si>
  <si>
    <t>BRA</t>
  </si>
  <si>
    <t>KBRA</t>
  </si>
  <si>
    <r>
      <t>SZT</t>
    </r>
    <r>
      <rPr>
        <vertAlign val="superscript"/>
        <sz val="7"/>
        <rFont val="Lucida Sans Unicode"/>
        <family val="2"/>
      </rPr>
      <t>(3)</t>
    </r>
  </si>
  <si>
    <t>KSZT</t>
  </si>
  <si>
    <t>HKLE</t>
  </si>
  <si>
    <t>SU</t>
  </si>
  <si>
    <t>ANB/B</t>
  </si>
  <si>
    <t>ANB/C</t>
  </si>
  <si>
    <t>Anzahl gesamt</t>
  </si>
  <si>
    <t>Leistungsstandorte</t>
  </si>
  <si>
    <t>IST-Stand Leistungsstandorte Z/SZ/EZ 2018</t>
  </si>
  <si>
    <t>IST-Stand Leistungsstandorte S 2018</t>
  </si>
  <si>
    <t>IST-Stand Leistungsstandorte A/G/L 2018</t>
  </si>
  <si>
    <t>IST-Stand Leistungsstandorte Module 2018</t>
  </si>
  <si>
    <t>Leistungsstandorte Z/SZ/EZ PLAN (RSG für 2018)</t>
  </si>
  <si>
    <t>Leistungsstandorte S PLAN (RSG für 2018)</t>
  </si>
  <si>
    <t>Leistungsstandorte A/G/L PLAN (RSG für 2018)</t>
  </si>
  <si>
    <t>Leistungsstandorte Module PLAN (RSG für 2018)</t>
  </si>
  <si>
    <t>Leistungsst. Z/SZ/EZ PLAN (RSG per 12/2019)</t>
  </si>
  <si>
    <t>Leistungsstandorte S PLAN (RSG per 12/2019)</t>
  </si>
  <si>
    <t>Leistungsst. A/G/L PLAN (RSG per 12/2019)</t>
  </si>
  <si>
    <t>Leistungsst. Module PLAN (RSG per 12/2019)</t>
  </si>
  <si>
    <r>
      <t xml:space="preserve">Betten gesamt </t>
    </r>
    <r>
      <rPr>
        <sz val="7"/>
        <rFont val="Lucida Sans Unicode"/>
        <family val="2"/>
      </rPr>
      <t>(sofern in eigener Struktur)</t>
    </r>
    <r>
      <rPr>
        <b/>
        <sz val="7"/>
        <rFont val="Lucida Sans Unicode"/>
        <family val="2"/>
      </rPr>
      <t>:</t>
    </r>
  </si>
  <si>
    <t>Betten</t>
  </si>
  <si>
    <r>
      <t>IST-Stand Betten</t>
    </r>
    <r>
      <rPr>
        <vertAlign val="superscript"/>
        <sz val="7"/>
        <rFont val="Lucida Sans Unicode"/>
        <family val="2"/>
      </rPr>
      <t>(4)</t>
    </r>
    <r>
      <rPr>
        <sz val="7"/>
        <rFont val="Lucida Sans Unicode"/>
        <family val="2"/>
      </rPr>
      <t xml:space="preserve"> Z/SZ/EZ 2018</t>
    </r>
  </si>
  <si>
    <r>
      <t>IST-Stand Betten</t>
    </r>
    <r>
      <rPr>
        <vertAlign val="superscript"/>
        <sz val="7"/>
        <rFont val="Lucida Sans Unicode"/>
        <family val="2"/>
      </rPr>
      <t>(4)</t>
    </r>
    <r>
      <rPr>
        <sz val="7"/>
        <rFont val="Lucida Sans Unicode"/>
        <family val="2"/>
      </rPr>
      <t xml:space="preserve"> Module 2018</t>
    </r>
  </si>
  <si>
    <t>PLAN-Betten Z (RSG für 2018)</t>
  </si>
  <si>
    <t>PLAN-Betten Module (RSG für 2018)</t>
  </si>
  <si>
    <t>PLAN-Betten Z (RSG per 12/2019)</t>
  </si>
  <si>
    <t>PLAN-Betten Module (RSG per 12/2019)</t>
  </si>
  <si>
    <r>
      <t>(1)</t>
    </r>
    <r>
      <rPr>
        <sz val="7"/>
        <rFont val="Lucida Sans Unicode"/>
        <family val="2"/>
      </rPr>
      <t xml:space="preserve"> Leistungsstandorte Z und Module sowie Betten gemäß ÜRVP und Module verbindlich einzutragen</t>
    </r>
  </si>
  <si>
    <r>
      <t xml:space="preserve">(2) </t>
    </r>
    <r>
      <rPr>
        <sz val="7"/>
        <rFont val="Lucida Sans Unicode"/>
        <family val="2"/>
      </rPr>
      <t>Referenzierung auf Verordnung zum ÖSG bez. der zu versorgenden VR</t>
    </r>
  </si>
  <si>
    <r>
      <t>(4)</t>
    </r>
    <r>
      <rPr>
        <sz val="7"/>
        <rFont val="Lucida Sans Unicode"/>
        <family val="2"/>
      </rPr>
      <t xml:space="preserve"> IST-Stand = tatsächliche Betten</t>
    </r>
  </si>
  <si>
    <r>
      <t>Großgeräte exkl. Funktionsgeräte</t>
    </r>
    <r>
      <rPr>
        <b/>
        <vertAlign val="superscript"/>
        <sz val="7"/>
        <color indexed="8"/>
        <rFont val="Lucida Sans Unicode"/>
        <family val="2"/>
      </rPr>
      <t>(1)</t>
    </r>
  </si>
  <si>
    <t>Dialyse-Einheiten</t>
  </si>
  <si>
    <r>
      <t xml:space="preserve">CT </t>
    </r>
    <r>
      <rPr>
        <vertAlign val="superscript"/>
        <sz val="7"/>
        <color indexed="8"/>
        <rFont val="Lucida Sans Unicode"/>
        <family val="2"/>
      </rPr>
      <t>2</t>
    </r>
  </si>
  <si>
    <r>
      <t xml:space="preserve">MR </t>
    </r>
    <r>
      <rPr>
        <vertAlign val="superscript"/>
        <sz val="7"/>
        <color indexed="8"/>
        <rFont val="Lucida Sans Unicode"/>
        <family val="2"/>
      </rPr>
      <t>2,3</t>
    </r>
  </si>
  <si>
    <r>
      <t xml:space="preserve">ECT </t>
    </r>
    <r>
      <rPr>
        <vertAlign val="superscript"/>
        <sz val="7"/>
        <color indexed="8"/>
        <rFont val="Lucida Sans Unicode"/>
        <family val="2"/>
      </rPr>
      <t>2,4</t>
    </r>
  </si>
  <si>
    <t>COR</t>
  </si>
  <si>
    <t>PET</t>
  </si>
  <si>
    <r>
      <t>Plätze</t>
    </r>
    <r>
      <rPr>
        <vertAlign val="superscript"/>
        <sz val="7"/>
        <color indexed="8"/>
        <rFont val="Arial"/>
        <family val="2"/>
      </rPr>
      <t>(1)</t>
    </r>
  </si>
  <si>
    <t>IST 2018/GGP</t>
  </si>
  <si>
    <t>IST</t>
  </si>
  <si>
    <t>GGP</t>
  </si>
  <si>
    <t>IST 2018</t>
  </si>
  <si>
    <t>PLAN 2015</t>
  </si>
  <si>
    <t>Akut KA gesamt</t>
  </si>
  <si>
    <t>Extramuraler Bereich</t>
  </si>
  <si>
    <t>im extramuralen Bereich gesamt</t>
  </si>
  <si>
    <t>GG IST 2018/GGP gesamt</t>
  </si>
  <si>
    <t>DIA IST 2018/PLAN gesamt</t>
  </si>
  <si>
    <r>
      <rPr>
        <vertAlign val="superscript"/>
        <sz val="7"/>
        <color indexed="8"/>
        <rFont val="Lucida Sans Unicode"/>
        <family val="2"/>
      </rPr>
      <t xml:space="preserve">(1) </t>
    </r>
    <r>
      <rPr>
        <sz val="7"/>
        <color indexed="8"/>
        <rFont val="Lucida Sans Unicode"/>
        <family val="2"/>
      </rPr>
      <t>zusätzliches Funktionsgerät: 1 CT</t>
    </r>
  </si>
  <si>
    <r>
      <rPr>
        <vertAlign val="superscript"/>
        <sz val="7"/>
        <color indexed="8"/>
        <rFont val="Lucida Sans Unicode"/>
        <family val="2"/>
      </rPr>
      <t>(1)</t>
    </r>
    <r>
      <rPr>
        <sz val="7"/>
        <color indexed="8"/>
        <rFont val="Lucida Sans Unicode"/>
        <family val="2"/>
      </rPr>
      <t xml:space="preserve"> Die 12 extramuralen Plätze stehen nur an drei Tagen pro Woche zur Verfügung</t>
    </r>
  </si>
  <si>
    <r>
      <rPr>
        <vertAlign val="superscript"/>
        <sz val="7"/>
        <color indexed="8"/>
        <rFont val="Lucida Sans Unicode"/>
        <family val="2"/>
      </rPr>
      <t>(2)</t>
    </r>
    <r>
      <rPr>
        <sz val="7"/>
        <color indexed="8"/>
        <rFont val="Lucida Sans Unicode"/>
        <family val="2"/>
      </rPr>
      <t>CT, MR, ECT: Gerätevorhaltungen in Fonds-KA jeweils mit Abrechnungsvereinbarung mit der BGKK (ab 1.1.2020 Österreichi-sche Gesundheitskasse)(Ausnahme: K106)</t>
    </r>
  </si>
  <si>
    <r>
      <rPr>
        <vertAlign val="superscript"/>
        <sz val="7"/>
        <color indexed="8"/>
        <rFont val="Lucida Sans Unicode"/>
        <family val="2"/>
      </rPr>
      <t>(3)</t>
    </r>
    <r>
      <rPr>
        <sz val="7"/>
        <color indexed="8"/>
        <rFont val="Lucida Sans Unicode"/>
        <family val="2"/>
      </rPr>
      <t>MR: ergänzend 1 MR mit einer Feldstärke &lt; 1 Tesla extramural eingerichtet  (extramuraler Standort, Oberpullendorf)</t>
    </r>
  </si>
  <si>
    <r>
      <rPr>
        <vertAlign val="superscript"/>
        <sz val="7"/>
        <color indexed="8"/>
        <rFont val="Lucida Sans Unicode"/>
        <family val="2"/>
      </rPr>
      <t>(4)</t>
    </r>
    <r>
      <rPr>
        <sz val="7"/>
        <color indexed="8"/>
        <rFont val="Lucida Sans Unicode"/>
        <family val="2"/>
      </rPr>
      <t>ECT: Kooperation KH Eisenstadt (K102) mit KH Wiener Neustadt (K356)</t>
    </r>
  </si>
  <si>
    <t>BSR</t>
  </si>
  <si>
    <t>HKE</t>
  </si>
  <si>
    <t>LYMPH</t>
  </si>
  <si>
    <t>STV</t>
  </si>
  <si>
    <t>UCNC</t>
  </si>
  <si>
    <t>insg.</t>
  </si>
  <si>
    <t>PT</t>
  </si>
  <si>
    <t>KP/GP</t>
  </si>
  <si>
    <t>PSB</t>
  </si>
  <si>
    <t>PND</t>
  </si>
  <si>
    <t>TS</t>
  </si>
  <si>
    <t>KLUB</t>
  </si>
  <si>
    <t>EH</t>
  </si>
  <si>
    <t>AZU</t>
  </si>
  <si>
    <t>ArbM</t>
  </si>
  <si>
    <t>LH</t>
  </si>
  <si>
    <t>Plätze</t>
  </si>
  <si>
    <t>PD</t>
  </si>
  <si>
    <t>LOG</t>
  </si>
  <si>
    <t>ED</t>
  </si>
  <si>
    <t>WOH</t>
  </si>
  <si>
    <t>SHG</t>
  </si>
  <si>
    <t>AG</t>
  </si>
  <si>
    <t>ÄPIII</t>
  </si>
  <si>
    <t>DGKP</t>
  </si>
  <si>
    <t>FDSB</t>
  </si>
  <si>
    <t>HH</t>
  </si>
  <si>
    <t>PH</t>
  </si>
  <si>
    <t xml:space="preserve">Anzahl der Betten in Fonds-KA gemäß KA-Statistik (BMSGPK) im Vergleich zu PLANBetten 2015 </t>
  </si>
  <si>
    <t xml:space="preserve">Anzahl der Betten in Rehazentren gemäß KA-Statistik (BMSGPK) im Vergleich zu PLANBetten 2020 (ÖSG VO) </t>
  </si>
  <si>
    <t>Versorgungszone Ost</t>
  </si>
  <si>
    <t>Versorgungszone Süd</t>
  </si>
  <si>
    <t>Legende:</t>
  </si>
  <si>
    <t>Angehörigengruppe</t>
  </si>
  <si>
    <t>Lymphologie</t>
  </si>
  <si>
    <t>AG/R</t>
  </si>
  <si>
    <t>Akutgeriatrie/Remobilisation</t>
  </si>
  <si>
    <t>LZK</t>
  </si>
  <si>
    <t>Landeszielsteuerungskomission</t>
  </si>
  <si>
    <t>AM</t>
  </si>
  <si>
    <t>Allgemeinmedizin</t>
  </si>
  <si>
    <t>MG</t>
  </si>
  <si>
    <t>Medizinische Genetik</t>
  </si>
  <si>
    <t>ambTP</t>
  </si>
  <si>
    <t>Ambulante Therapieplätze in der Phase II Rehabilitation</t>
  </si>
  <si>
    <t>Mund-, Kiefer- und Gesichtschirurgie</t>
  </si>
  <si>
    <t>Anästhesiologie und Intensivmedizin</t>
  </si>
  <si>
    <t>MR</t>
  </si>
  <si>
    <t>Magnetresonanz-Tomographiegeräte</t>
  </si>
  <si>
    <t>ANB-B</t>
  </si>
  <si>
    <t>Neurologische Akutnachbehandlung / Stufe B</t>
  </si>
  <si>
    <t>NANB</t>
  </si>
  <si>
    <t>Neurologische Akutnachbehandlung (gesamt)</t>
  </si>
  <si>
    <t>ANB-C</t>
  </si>
  <si>
    <t>Neurologische Akutnachbehandlung / Stufe C</t>
  </si>
  <si>
    <t>Neurochirurgie</t>
  </si>
  <si>
    <t>mobile Arbeitsunterstützung (z. B. Arbeitsassistenz, Jobcoaching, Mentoring)</t>
  </si>
  <si>
    <t>Neurochirurgie akut</t>
  </si>
  <si>
    <t>Augenheilkunde</t>
  </si>
  <si>
    <t>Nephrologie</t>
  </si>
  <si>
    <t>Ärzte/innen mit einem PSY III-Diplom</t>
  </si>
  <si>
    <t>Neonatologie</t>
  </si>
  <si>
    <t>ÄVZÄ</t>
  </si>
  <si>
    <t xml:space="preserve">Ärztliche Vollzeitäquivalente i.S. von ÄAVE </t>
  </si>
  <si>
    <t>Neurologie</t>
  </si>
  <si>
    <t>ÄAVE</t>
  </si>
  <si>
    <t>Ärztliche ambulante Versorgungseinheit gem. Regiomed-Daten</t>
  </si>
  <si>
    <t>NPB</t>
  </si>
  <si>
    <t>Normalpflegebereich</t>
  </si>
  <si>
    <t>Arbeitsplätze für psychisch Kranke, zeitlich unbegrenzt</t>
  </si>
  <si>
    <t>Nuklearmedizin</t>
  </si>
  <si>
    <t>BÄ</t>
  </si>
  <si>
    <t>Bettenäquivalent</t>
  </si>
  <si>
    <t>Nuklearmedizinische Therapie(-bettenstation)</t>
  </si>
  <si>
    <t>BD</t>
  </si>
  <si>
    <t>Bundesdurchschnitt</t>
  </si>
  <si>
    <t>n.r.</t>
  </si>
  <si>
    <t>nicht relevant</t>
  </si>
  <si>
    <t>BLB</t>
  </si>
  <si>
    <t>Besondere Leistungsbereiche der LAP</t>
  </si>
  <si>
    <t xml:space="preserve">BRA </t>
  </si>
  <si>
    <t xml:space="preserve">Schwerbrandverletzten-Versorgung </t>
  </si>
  <si>
    <t>Onkologische Versorgung  (ONK Zentrum und ONK Schwerpunkt)</t>
  </si>
  <si>
    <t>Brustgesundheitszentrum</t>
  </si>
  <si>
    <t>Orthopädie und orthopädische Chirurgie</t>
  </si>
  <si>
    <t>Bewegungs-/Stützapparat bzw. Rheumatologie</t>
  </si>
  <si>
    <t>Orthopädie und Traumatologie</t>
  </si>
  <si>
    <t>BT</t>
  </si>
  <si>
    <t>Belagstage</t>
  </si>
  <si>
    <t>ÖBIG</t>
  </si>
  <si>
    <t>Österreichisches Bundesinstitut für Gesundheitswesen</t>
  </si>
  <si>
    <t>Chirurgie</t>
  </si>
  <si>
    <t>ÖSG</t>
  </si>
  <si>
    <t>Österreichischer Strukturplan Gesundheit</t>
  </si>
  <si>
    <t>Herzkatheterarbeitsplätze</t>
  </si>
  <si>
    <t>Palliativmedizin</t>
  </si>
  <si>
    <t>CT</t>
  </si>
  <si>
    <t>Computertomographiegeräte</t>
  </si>
  <si>
    <t>Pathologie</t>
  </si>
  <si>
    <t>Dermatologie</t>
  </si>
  <si>
    <t>PB</t>
  </si>
  <si>
    <t>Diplomierte Gesundheits- und Krankenpflegepersonen</t>
  </si>
  <si>
    <t>Plastische Chirurgie</t>
  </si>
  <si>
    <t>DIA</t>
  </si>
  <si>
    <t>Dialyse</t>
  </si>
  <si>
    <t>Physiotherapeutischer Dienst</t>
  </si>
  <si>
    <t>DSA</t>
  </si>
  <si>
    <t>Digitale Subtraktionsangiographie (im ÖSG derzeit nicht enthalten)</t>
  </si>
  <si>
    <t>Positronen-Emissions-Computertomographie</t>
  </si>
  <si>
    <t>DVSV</t>
  </si>
  <si>
    <t>Dachverband der österreichischen Sozialversicherung</t>
  </si>
  <si>
    <t>Pflegehelfer/innen</t>
  </si>
  <si>
    <t>ECT</t>
  </si>
  <si>
    <t>Emissions-Computer-Tomographiegeräte</t>
  </si>
  <si>
    <t>Physikalische Medizin und Rehabilitation</t>
  </si>
  <si>
    <t>Ergotherapeutischer Dienst</t>
  </si>
  <si>
    <t>Psychosozialer Notdienst, Kriseninterventionsstelle, Krisenzimmer</t>
  </si>
  <si>
    <t>Eingliederungshilfen zeitlich begrenzt (z. B. Arbeitstrainingszentren)</t>
  </si>
  <si>
    <t>Psychosoziale Beratung</t>
  </si>
  <si>
    <t>EW</t>
  </si>
  <si>
    <t>Einwohnerinnen und Einwohner</t>
  </si>
  <si>
    <t>PSD</t>
  </si>
  <si>
    <t>Psychosozialer Dienst</t>
  </si>
  <si>
    <t>exkl.</t>
  </si>
  <si>
    <t>exklusive</t>
  </si>
  <si>
    <t>PSO</t>
  </si>
  <si>
    <t>Psychosomatik</t>
  </si>
  <si>
    <t>Fach-Sozialbetreuer/innen bzw. Diplom-Sozialbetreuer/innen inkl.</t>
  </si>
  <si>
    <t>Psychosomatik / Erwachsene</t>
  </si>
  <si>
    <t>Altenfachbetreuer/innen</t>
  </si>
  <si>
    <t>Psychosomatik / Kinder und Jugendliche</t>
  </si>
  <si>
    <t>FKA</t>
  </si>
  <si>
    <t>Landesgesundheitsfondsfinanzierte Krankenanstalt</t>
  </si>
  <si>
    <t>Psychiatrie</t>
  </si>
  <si>
    <t>Gefäßchirurgie</t>
  </si>
  <si>
    <t>Psychotherapeuten</t>
  </si>
  <si>
    <t>GEM</t>
  </si>
  <si>
    <t>Gemischter Belag</t>
  </si>
  <si>
    <t>Pulmologie</t>
  </si>
  <si>
    <t>GG</t>
  </si>
  <si>
    <t>PV</t>
  </si>
  <si>
    <t>Primärversorgung</t>
  </si>
  <si>
    <t>Gynäkologie und Geburtshilfe</t>
  </si>
  <si>
    <t>PVE</t>
  </si>
  <si>
    <t>Primärversorgungseinheit</t>
  </si>
  <si>
    <t>Großgeräteplan</t>
  </si>
  <si>
    <t>Radiologie-Diagnostik</t>
  </si>
  <si>
    <t>Geburtshilfe</t>
  </si>
  <si>
    <t>RFZ</t>
  </si>
  <si>
    <t>Referenzzentrum</t>
  </si>
  <si>
    <t>GÖG</t>
  </si>
  <si>
    <t>Gesundheit Österreich GmbH</t>
  </si>
  <si>
    <t xml:space="preserve">RNS </t>
  </si>
  <si>
    <t>Remobilisation/Nachsorge</t>
  </si>
  <si>
    <t>Herzchirurgie</t>
  </si>
  <si>
    <t>RP</t>
  </si>
  <si>
    <t>Rehabilitationsplan</t>
  </si>
  <si>
    <t>HD</t>
  </si>
  <si>
    <t>Hämodialyse</t>
  </si>
  <si>
    <t>RSG</t>
  </si>
  <si>
    <t>Regionaler Strukturplan Gesundheit</t>
  </si>
  <si>
    <t>Heimhilfen</t>
  </si>
  <si>
    <t>RV</t>
  </si>
  <si>
    <t>Rehabilitationsverfahren</t>
  </si>
  <si>
    <t>Herz-Kreislauf-Erkrankungen</t>
  </si>
  <si>
    <t>RZ</t>
  </si>
  <si>
    <t>Rehabilitationszentrum</t>
  </si>
  <si>
    <t>hochkontagiöse lebensbedrohliche Erkrankungen</t>
  </si>
  <si>
    <t>Selbsthilfegruppe</t>
  </si>
  <si>
    <t>Hals-, Nasen- und Ohrenheilkunde</t>
  </si>
  <si>
    <t>SKA</t>
  </si>
  <si>
    <t>Sonderkrankenanstalt</t>
  </si>
  <si>
    <t>IDB</t>
  </si>
  <si>
    <t>Interdisziplinärer Bereich</t>
  </si>
  <si>
    <t>Sonstige</t>
  </si>
  <si>
    <t>Innere Medizin</t>
  </si>
  <si>
    <t>SRN</t>
  </si>
  <si>
    <t>Strahlentherapie-Radioonkologie / Nuklearmedizin</t>
  </si>
  <si>
    <t>INT</t>
  </si>
  <si>
    <t>Intensivmedizin bzw. Intensivbereich</t>
  </si>
  <si>
    <t>Strahlentherapie – Radioonkologie / Hochvolttherapie; STR-Geräte</t>
  </si>
  <si>
    <t>IS</t>
  </si>
  <si>
    <t>Intensivstation</t>
  </si>
  <si>
    <t>Stoffwechsel- und Verdauungskrankheiten</t>
  </si>
  <si>
    <t xml:space="preserve">i. E. </t>
  </si>
  <si>
    <t>Darstellung in Richtung einer Leistunsmengen-Rahmenplanung in Entwicklung</t>
  </si>
  <si>
    <t>Stroke-Unit</t>
  </si>
  <si>
    <t>inkl.</t>
  </si>
  <si>
    <t>inklusive</t>
  </si>
  <si>
    <t>sys.B</t>
  </si>
  <si>
    <t>systemisierte Betten</t>
  </si>
  <si>
    <t>insgesamt</t>
  </si>
  <si>
    <t>SVE</t>
  </si>
  <si>
    <t>Standardversorgungseinheiten</t>
  </si>
  <si>
    <t>KA</t>
  </si>
  <si>
    <t xml:space="preserve">Krankenanstalt </t>
  </si>
  <si>
    <t>SZ</t>
  </si>
  <si>
    <t>Spezialzentrum</t>
  </si>
  <si>
    <t>KAP</t>
  </si>
  <si>
    <t>Krankenanstaltenplan</t>
  </si>
  <si>
    <t>SZT</t>
  </si>
  <si>
    <t>Stammzelltransplantation</t>
  </si>
  <si>
    <t>Kardiologie</t>
  </si>
  <si>
    <t>tats.B</t>
  </si>
  <si>
    <t>tatsächliche Betten</t>
  </si>
  <si>
    <t>KFO</t>
  </si>
  <si>
    <t>Kieferorthopädie</t>
  </si>
  <si>
    <t>Thoraxchirurgie</t>
  </si>
  <si>
    <t xml:space="preserve">KHCH  </t>
  </si>
  <si>
    <t>Kinder-Herzchirurgie</t>
  </si>
  <si>
    <t>TK</t>
  </si>
  <si>
    <t>Tagesklinik (dTK = dislozierte TK)</t>
  </si>
  <si>
    <t>KHH</t>
  </si>
  <si>
    <t>Krankenhaushäufigkeit</t>
  </si>
  <si>
    <t>Trauma-Versorgung</t>
  </si>
  <si>
    <t>Kinderherzzentrum</t>
  </si>
  <si>
    <t>Tagesstruktur/Tagesbetreuung/Tagesstätten</t>
  </si>
  <si>
    <t>Kinder- und Jugendheilkunde</t>
  </si>
  <si>
    <t>Transplantationschirurgie</t>
  </si>
  <si>
    <t>Kinder- und Jugendchirurgie</t>
  </si>
  <si>
    <t>UC</t>
  </si>
  <si>
    <t>Unfallchirurgie</t>
  </si>
  <si>
    <t xml:space="preserve">KJONK </t>
  </si>
  <si>
    <t>Kinder- und Jugendonkologie</t>
  </si>
  <si>
    <t>Zustände nach Unfällen und neurochirurgischen Eingriffen</t>
  </si>
  <si>
    <t>Kinder- und Jugendpsychiatrie</t>
  </si>
  <si>
    <t>UE</t>
  </si>
  <si>
    <t>Überwachungseinheit</t>
  </si>
  <si>
    <t>KKAR</t>
  </si>
  <si>
    <t>Kinder-Kardiologie</t>
  </si>
  <si>
    <t>Urologie</t>
  </si>
  <si>
    <t>Klubeinrichtungen</t>
  </si>
  <si>
    <t>ÜRVP</t>
  </si>
  <si>
    <t>Überregionale Versorgungsplanung</t>
  </si>
  <si>
    <t>KNEP</t>
  </si>
  <si>
    <t>Kinder-Nephrologie</t>
  </si>
  <si>
    <t>VR</t>
  </si>
  <si>
    <t>Versorgungsregion</t>
  </si>
  <si>
    <t>KOR</t>
  </si>
  <si>
    <t>VZ</t>
  </si>
  <si>
    <t>Versorgungszone</t>
  </si>
  <si>
    <t>Klinische Psychologen/Gesundheitspsychologen</t>
  </si>
  <si>
    <t>VZÄ</t>
  </si>
  <si>
    <t>Vollzeitäquivalent</t>
  </si>
  <si>
    <t xml:space="preserve">KSZT </t>
  </si>
  <si>
    <t>Kinder-Stammzelltransplantation</t>
  </si>
  <si>
    <t>WÄ</t>
  </si>
  <si>
    <t>Wahlärzte</t>
  </si>
  <si>
    <t xml:space="preserve">KTXC </t>
  </si>
  <si>
    <t>Kinder-Transplantationschirurgie</t>
  </si>
  <si>
    <t>WK</t>
  </si>
  <si>
    <t>Wochenklinik (dWK = dislozierte WK)</t>
  </si>
  <si>
    <t>Labormedizin</t>
  </si>
  <si>
    <t xml:space="preserve">Wohnheime, Wohngemeinschaften, Übergangswohnen, mobil </t>
  </si>
  <si>
    <t>LAP</t>
  </si>
  <si>
    <t>Leistungsangebotsplanung</t>
  </si>
  <si>
    <t>betreutes Wohnen</t>
  </si>
  <si>
    <t>LGP</t>
  </si>
  <si>
    <t>Landesgesundheitsplattform</t>
  </si>
  <si>
    <t>ZAE</t>
  </si>
  <si>
    <t>Zentrale Aufnahme- und Erstversorgungseinheit</t>
  </si>
  <si>
    <t>Laienhilfe</t>
  </si>
  <si>
    <t>Zentrum für Medizinische Genetik</t>
  </si>
  <si>
    <t>LK</t>
  </si>
  <si>
    <t>Landesklinikum</t>
  </si>
  <si>
    <t>ZMK</t>
  </si>
  <si>
    <t>Zahn-, Mund- und Kieferheilkunde</t>
  </si>
  <si>
    <t>Logopädie</t>
  </si>
  <si>
    <t>Anmerkungen und Quellenangaben:</t>
  </si>
  <si>
    <t>Quellen:</t>
  </si>
  <si>
    <t>sys./tats. Betten</t>
  </si>
  <si>
    <t>BMSGPK - Krankenanstaltenstatistik</t>
  </si>
  <si>
    <t>PLANBetten</t>
  </si>
  <si>
    <t>RSG, LKAP, Abstimmungsergebnis GÖG-LGF</t>
  </si>
  <si>
    <t>HD-Plätze</t>
  </si>
  <si>
    <t>BMSGPK - Krankenanstaltenstatistik, Abstimmungsergebnis GÖG-LGF</t>
  </si>
  <si>
    <t>DVSV - Regiomed</t>
  </si>
  <si>
    <t>ÄZVÄ/SVE</t>
  </si>
  <si>
    <t xml:space="preserve">Empfehlung RSG </t>
  </si>
  <si>
    <t>BMSGPK – Krankenanstaltenstatistik der österreichischen KA 2002-2016; Angaben der SV-Träger; GÖG/ÖBIG-eigene Erhebungen</t>
  </si>
  <si>
    <t>Psychotherapeutenliste des BMSGPK</t>
  </si>
  <si>
    <t>Liste der Klinischen Psychologinnen und Klinischen Psychologen des BMSGPK; 98 Prozent Überschneidung bei Klinischen PsychologInnen und GesundheitspsychologInnen</t>
  </si>
  <si>
    <t>PSB bis LH</t>
  </si>
  <si>
    <t>GÖG-eigene bundeslandspezifische Umfrage unter Einbeziehung vom Amt der Landesregierung, PSD, psychosoziale Vereine, Psychiatriekoordinatoren</t>
  </si>
  <si>
    <t xml:space="preserve">Ärzteliste der ÖÄK </t>
  </si>
  <si>
    <t>BÄ Reha</t>
  </si>
  <si>
    <t>BMSGPK - Diagnosen- und Leistungsdokumentation der österreichischen Krankenanstalten</t>
  </si>
  <si>
    <t>ambulante Reha</t>
  </si>
  <si>
    <t>Rehabilitationsevidenz / Erhebung bei den Sozialversicherungsträgern</t>
  </si>
  <si>
    <t>Langzeit</t>
  </si>
  <si>
    <t xml:space="preserve">GÖG-eigene Erhebung bei den Sozialabteilungen der Landesregierungen </t>
  </si>
  <si>
    <t>Anmerkungen zum stationären Bereich</t>
  </si>
  <si>
    <t>NPB inkl. Betten für HCH, TCH und GCH</t>
  </si>
  <si>
    <t>NPB inkl. NEU-Akutnachbehandlung Phase B und C sowie SU</t>
  </si>
  <si>
    <r>
      <t>NPB beinhaltet Betten für die Akutversorgung (</t>
    </r>
    <r>
      <rPr>
        <b/>
        <sz val="8"/>
        <rFont val="Lucida Sans Unicode"/>
        <family val="2"/>
      </rPr>
      <t>ohne</t>
    </r>
    <r>
      <rPr>
        <sz val="8"/>
        <rFont val="Lucida Sans Unicode"/>
        <family val="2"/>
      </rPr>
      <t xml:space="preserve"> Langzeitversorgung)</t>
    </r>
  </si>
  <si>
    <t>OR/ORTR/UC</t>
  </si>
  <si>
    <t>Gemeinsame Betrachtung von OR und UC unter Berücksichtigung allfälliger wechselseitiger Substitutionen zu empfehlen</t>
  </si>
  <si>
    <t>Gemeinsame Darstellung von MKG (FC2=24) und ZMK (FC2=48)</t>
  </si>
  <si>
    <t>Beinhaltet Betten für Strahlentherapie-Radioonkologie und Nuklearmedizin - getrennte Darstellung in RSGs ins Auge zu fassen</t>
  </si>
  <si>
    <t xml:space="preserve">GEM </t>
  </si>
  <si>
    <t>Beinhaltet im Bereich Fonds-KA primär Betten in Aufnahmestationen bzw. ZAE sowie bei allen Akut-KA die Betten in den Sanatorien</t>
  </si>
  <si>
    <t>Organisationsformen stationär:</t>
  </si>
  <si>
    <t>ABT</t>
  </si>
  <si>
    <t>Abteilung</t>
  </si>
  <si>
    <t>DEP</t>
  </si>
  <si>
    <t>Department</t>
  </si>
  <si>
    <t>FSP</t>
  </si>
  <si>
    <t>Fachschwerpunkt; Angabe von Muttter- oder Partnerabteilung in Fußnote erforderlich</t>
  </si>
  <si>
    <t>dWK</t>
  </si>
  <si>
    <t>dislozierte Wochenklinik; Angabe von Muttter- oder Partnerabteilung in Fußnote erforderlich</t>
  </si>
  <si>
    <t>dTK</t>
  </si>
  <si>
    <t>dislozierte Tagesklinik; Angabe von Muttter- oder Partnerabteilung in Fußnote erforderlich</t>
  </si>
  <si>
    <t>ICU</t>
  </si>
  <si>
    <t>Intensivbehandlungseinheit gemäß LKF-Modell</t>
  </si>
  <si>
    <t>IMCU</t>
  </si>
  <si>
    <t>Intensivüberwachungseinheit gemäß LKF-Modell</t>
  </si>
  <si>
    <t>NICU</t>
  </si>
  <si>
    <t xml:space="preserve">Intensivbehandlungseinheit für Neugeborene </t>
  </si>
  <si>
    <t>NIMCU</t>
  </si>
  <si>
    <t xml:space="preserve">Intensivüberwachungseinheit für Neugeborene </t>
  </si>
  <si>
    <t>ET</t>
  </si>
  <si>
    <t>Einheit - abgegrenzte Struktur mit wenigen Betten für PAL und PSO-KJ</t>
  </si>
  <si>
    <t>PKD</t>
  </si>
  <si>
    <t>PAL-Konsiliardienst</t>
  </si>
  <si>
    <t>ZNA</t>
  </si>
  <si>
    <t>zentrale Notaufnahme (interdisziplinäre Aufnahmestation iVm ZAE)</t>
  </si>
  <si>
    <t>Versorgungsstufen</t>
  </si>
  <si>
    <t>Z</t>
  </si>
  <si>
    <t>S</t>
  </si>
  <si>
    <t>Schwerpunkt; in GH S/A (Schwerpunkt Typ A) oder S/B (Schwerpunkt Typ B)</t>
  </si>
  <si>
    <t>A</t>
  </si>
  <si>
    <t>assoziierte onkologische Versorgung</t>
  </si>
  <si>
    <t>G</t>
  </si>
  <si>
    <t>Grundversorgung GH</t>
  </si>
  <si>
    <t>L</t>
  </si>
  <si>
    <t>lokale Traumaversorgung</t>
  </si>
  <si>
    <t>Spezialzentrum; in NEU: EPMS (EPMS Diagnostik und -chirugie) oder EPI (Epilepsiediagnsotik und -chirurgie) oder ENDO (endovaskuläre Neurointervention); mehrere SZ sind jeweils, getrennt durch Beistrich(e), anzuführen</t>
  </si>
  <si>
    <t>all</t>
  </si>
  <si>
    <t>SZ SZT-allogen, umfasst auch autolog</t>
  </si>
  <si>
    <t>aut</t>
  </si>
  <si>
    <t>SZ SZT autolog</t>
  </si>
  <si>
    <t>EZ</t>
  </si>
  <si>
    <t>Expertisezentrum</t>
  </si>
  <si>
    <t xml:space="preserve"> 1-4</t>
  </si>
  <si>
    <t>Versorgungsstufen KIJU nach KTyp</t>
  </si>
  <si>
    <t>Anmerkungen zu Extramurale therapeutische, psychologische und psychosoziale Versorgung</t>
  </si>
  <si>
    <t>PT/KP/GP</t>
  </si>
  <si>
    <t xml:space="preserve"> Anzahl an Psychotherapeutinnen/-therapeuten bzw. Klinischen Psychologinnen/Psychologen  die laut Liste der Psychotherapeuten bzw. laut Liste der Klinischen Psychologen über einen Berufssitz in der betreffenden Region verfügen </t>
  </si>
  <si>
    <t>umfasst Einrichtungen zur ambulanten und mobilen psychosozialen Beratung/Beratung/Behandlung: Psychosoziale Dienste, Psychosoziale Zentren, Psychosoziale Beratungsstellen, Sozialpsychiatrische Ambulatorien exklusive Einrichtungen zur Suchtberatung und -prävention.</t>
  </si>
  <si>
    <t>umfasst Anlaufstellen für ambulante Krisenintervention und Krisenbegleitung (auch Krisenbetten, Krisenzimmer), Notfall- und Krisenintervention vor Ort;</t>
  </si>
  <si>
    <t xml:space="preserve">WOH </t>
  </si>
  <si>
    <t>umfasst abgestufte Wohneinrichtungen mit unterschiedlicher Betreuungsintensität (Langzeitwohnheime, Übergangswohnheime, betreute Wohngemeinschaften, Familienpflege, selbständiges Wohnen mit Beratungsangebot,...), Plätze für psychisch Kranke in speziellen (Landes-)Pflegeheimen, exklusive Plätze in allgemeinen Alten- und Pflegeheimen.</t>
  </si>
  <si>
    <t>umfasst Tagesstrukturierende Einrichtungen, Tagesstätten, Beschäftigungsinitiativen; Angebote ohne Bezahlung (evtl. mit Taschengeld); Vollständige Integration in den 1. Arbeitsmarkt ist nicht primäres Ziel, sondern es geht um flexible, stundenweise Arbeits- und Beschäftigungsmöglichkeiten je nach Gesundheitszustand und Belastbarkeit. (Angabe genehmigter Plätze).</t>
  </si>
  <si>
    <t>Klubeinrichtungen sind in weitgehender Selbstorganisation der Betroffenen, häufig „Kaffeehauscharakter“.</t>
  </si>
  <si>
    <t>Eingliederungshilfen umfassen zeitlich begrenzt: z.B. Arbeitstrainingszentren, sozioökonomische Beschäftigungsprojekte für psychisch beeinträchtigte Personen; Im Unterschied zu Tagesstruktur handelt es sich um Angebote mit „Dienstnehmereigenschaft“. 
Ziel: Wiedereingliederung in den 1. Arbeitsmarkt.</t>
  </si>
  <si>
    <t>Arbeitsunterstützung zeitlich unbegrenzt: Arbeitsplätze und Beschäftigungswerkstätten für psychisch beeinträchtigte Personen, zeitlich unbegrenzt.</t>
  </si>
  <si>
    <t>ARB mobil</t>
  </si>
  <si>
    <t>Mobile Arbeitsunterstützung (Unterstützung am „1. Arbeitsmarkt“) für psychisch beeinträchtigte Personen, z.B. Arbeitsassistenz, Jobcoaching, Mentoring, Arbeitsbegleitung.</t>
  </si>
  <si>
    <t>Selbsthilfegruppen (laut im Bundesland verfügbaren Verzeichnis der Selbsthilfegruppen)</t>
  </si>
  <si>
    <t xml:space="preserve">Angehörigengruppen (laut aktuell gültigem Verzeichnis); </t>
  </si>
  <si>
    <t>Peerberatung: Anlaufstellen zur Beratung bzw. Unterstützung durch Betroffene ("Peers"), die speziell dafür ausgebildet wurden.</t>
  </si>
  <si>
    <t>Anzahl der in Erst- oder Zweitordination tätigen Ärztinnen/Ärzte mit abgeschlossenem und in der Ärzteliste der ÖÄK eingetragenem PSY-III-Diplom; Anm.: Aufgrund von Mehrfachtätigkeiten an verschiedenen Standorten entspricht die Summe über die VR nicht den Summen auf Ebene der Bundesländer bzw. für Österreich insgesamt)</t>
  </si>
  <si>
    <t>Anmerkungen zum Rehabilitationsbereich</t>
  </si>
  <si>
    <t>Berechnung der BÄ unter ausschließlicher Berücksichtigung von stationären Aufenthalten von Erwachsenen in Rehabilitationseinrichtungen mit Belagsdauer &gt; 7 Belagstagen</t>
  </si>
  <si>
    <t>Ambulante Rehabilitationsverfahren Phase II: Im Berichtsjahr abgeschlossene (mit einem SV-Träger abgerechnete) Verfahren; Quelle: Erhebung bei den SV-Trägern</t>
  </si>
  <si>
    <t>Anmerkungen zur Alten- und Langzeitversorgung</t>
  </si>
  <si>
    <r>
      <rPr>
        <b/>
        <sz val="8"/>
        <color indexed="8"/>
        <rFont val="Lucida Sans Unicode"/>
        <family val="2"/>
      </rPr>
      <t>Mobile Betreuungs- und Pflegedienste</t>
    </r>
    <r>
      <rPr>
        <sz val="8"/>
        <color indexed="8"/>
        <rFont val="Lucida Sans Unicode"/>
        <family val="2"/>
      </rPr>
      <t xml:space="preserve"> = umfassen gemäß § 3 Abs. 4 Pflegefondsgesetz (PFG) Angebote der sozialen Betreuung, Hauskrankenpflege, Unterstützung bei der Haushaltsführung sowie Hospiz- und Palliativbetreuung. Exkl. Leistungen der Behindertenhilfe und der Grundversorgung</t>
    </r>
  </si>
  <si>
    <r>
      <rPr>
        <b/>
        <sz val="8"/>
        <color indexed="8"/>
        <rFont val="Lucida Sans Unicode"/>
        <family val="2"/>
      </rPr>
      <t>Teilstationäre Betreuungs- und Pflegedienste</t>
    </r>
    <r>
      <rPr>
        <sz val="8"/>
        <color indexed="8"/>
        <rFont val="Lucida Sans Unicode"/>
        <family val="2"/>
      </rPr>
      <t xml:space="preserve"> = umfassen gemäß § 3 Abs. 6 und 7 Pflegefondsgesetz (PFG) Angebote einer ganz oder zumindest halbtätgigen Tagesstruktur für Personen, die nicht in stationären Einrichtungen leben (soziale Betreuung, Pflege, Verpflegung, Aktivierung, Therapie, Transport).</t>
    </r>
  </si>
  <si>
    <r>
      <rPr>
        <b/>
        <sz val="8"/>
        <color indexed="8"/>
        <rFont val="Lucida Sans Unicode"/>
        <family val="2"/>
      </rPr>
      <t>Alternative Wohnformen</t>
    </r>
    <r>
      <rPr>
        <sz val="8"/>
        <color indexed="8"/>
        <rFont val="Lucida Sans Unicode"/>
        <family val="2"/>
      </rPr>
      <t xml:space="preserve"> umfassen gemäß § 3 Abs. 10 Pflegefondsgesetz (PFG) Einrichtungen für betreuungs- bzw. pflegebedürftige Personen, die aus sozialen, psychischen und physischen Gründen nicht mehr alleine wohnen können oder wollen und keiner ständigen stationären Betreuung oder Pflege bedürfen. </t>
    </r>
  </si>
  <si>
    <r>
      <rPr>
        <b/>
        <sz val="8"/>
        <color indexed="8"/>
        <rFont val="Lucida Sans Unicode"/>
        <family val="2"/>
      </rPr>
      <t>Kurzzeitpflege in stationären Einrichtungen</t>
    </r>
    <r>
      <rPr>
        <sz val="8"/>
        <color indexed="8"/>
        <rFont val="Lucida Sans Unicode"/>
        <family val="2"/>
      </rPr>
      <t xml:space="preserve"> = umfassen gemäß § 3 Abs. 8 Pflegefondsgesetz (PFG) Angebote einer zeitlich bis zu drei Monaten befristeten Wohnunterbringung, mit Verpflegung sowie mit Betreuung und Pflege eineschließlich einer (re)aktivierenden Betreuung und Pflege. Steht kein fixes Kontingent zur Verfügung, Anzahl der tatsächlich zum Stichtag belegt gewesenen Plätze.</t>
    </r>
  </si>
  <si>
    <r>
      <rPr>
        <b/>
        <sz val="8"/>
        <color indexed="8"/>
        <rFont val="Lucida Sans Unicode"/>
        <family val="2"/>
      </rPr>
      <t>Stationäre Betreuungs- und Pflegedienste =</t>
    </r>
    <r>
      <rPr>
        <sz val="8"/>
        <color indexed="8"/>
        <rFont val="Lucida Sans Unicode"/>
        <family val="2"/>
      </rPr>
      <t xml:space="preserve"> umfassen gemäß § 3 Abs. 5 Pflegefondsgesetz (PFG) Hotelleistungen (Wohnung und Verpflegung) sowie Betreuungs- und Pflegeleistungen (inkl. tagesstrukturierender Leistungen) in eigens dafür geschaffenen Einrichtungen (inkl. Hausgemeinschaften) mit durchgehender Präsenz von Betreuungs- und Pflegepersonal. </t>
    </r>
  </si>
  <si>
    <r>
      <rPr>
        <b/>
        <sz val="8"/>
        <color indexed="8"/>
        <rFont val="Lucida Sans Unicode"/>
        <family val="2"/>
      </rPr>
      <t>VZÄ</t>
    </r>
    <r>
      <rPr>
        <sz val="8"/>
        <color indexed="8"/>
        <rFont val="Lucida Sans Unicode"/>
        <family val="2"/>
      </rPr>
      <t xml:space="preserve"> = Vollzeitäquivalente (z.B. Basis 40 Stunden Woche, z.B. Arbeitszeit 20 h/Woche = 0,5 VZÄ) gemäß Pflegedienstleistungsstatistik-Verordnung: Bei der Berechnung ist von der bezahlten wöchentlichen Normalarbeitszeit der jeweiligen Beschäftigtenkategorie nach dem anzuwendenden Kollektivvertrag auszugehen (in der Regel 38 Stunden); Teilzeitkräfte werden entsprechend ihres jeweiligen Wochenstundenausmaßes aliquot berechnet.</t>
    </r>
  </si>
  <si>
    <r>
      <rPr>
        <b/>
        <sz val="8"/>
        <color indexed="8"/>
        <rFont val="Lucida Sans Unicode"/>
        <family val="2"/>
      </rPr>
      <t>Leistungsstunden</t>
    </r>
    <r>
      <rPr>
        <sz val="8"/>
        <color indexed="8"/>
        <rFont val="Lucida Sans Unicode"/>
        <family val="2"/>
      </rPr>
      <t xml:space="preserve"> = Gemäß Pflegedienstleistungsstatistik-Verordnung: Anzahl der verrechneten Leistungsstunden im Berichtszeitraum. In den Anmerkungen zu diesem Erhebungsmerkmal ist anzuführen, wie eine Leistungsstunde beim Leistungserbringer quantitativ definiert wird, welche Abrechnungseinheiten vorgesehen sind und aus welchen Komponenten sie sich zusammensetzt.</t>
    </r>
  </si>
  <si>
    <t>Großgeräte</t>
  </si>
  <si>
    <t>Information nicht verfügbar</t>
  </si>
  <si>
    <t>Kärnten</t>
  </si>
  <si>
    <t xml:space="preserve">RSG gültig für 2018: RSG 2020, Beschluss  LZK Kärnten 18. 6. 2015; KKAP 2015 gem. LGBl. Nr. 48/2015, letzte  Änderung LGBL Nr. 53/2018 </t>
  </si>
  <si>
    <t>RSG aktuell per 12/2019: RSG 2025, Beschluss LZK 20. 12. 2019, in Einzelpunkten aktualisiert mit Beschluss LZK 4. 3. 2020</t>
  </si>
  <si>
    <t>PLAN SVE - RSG-Planungsstand für 2018 (RSG 2020)</t>
  </si>
  <si>
    <t>spitalsambulant</t>
  </si>
  <si>
    <t xml:space="preserve">niedergelassene ÄrztInnen und in
selbstständigen Ambulatorien (mit Vertrag und kasseneigene) gesamt </t>
  </si>
  <si>
    <t>SVE/Kassenplanstellen insgesamt</t>
  </si>
  <si>
    <t>PLAN ÄAVE - Planungsstand RSG per 12/2019 (RSG 2025)</t>
  </si>
  <si>
    <t>SVE spitalsambulant</t>
  </si>
  <si>
    <t xml:space="preserve">SVE niedergelassene ÄrztInnen und in
selbstständigen Ambulatorien (mit Vertrag und kasseneigene) gesamt </t>
  </si>
  <si>
    <t>SVE insgesamt</t>
  </si>
  <si>
    <t>PLAN ÄAVE-Ä 2025</t>
  </si>
  <si>
    <r>
      <t>KIJU</t>
    </r>
    <r>
      <rPr>
        <vertAlign val="superscript"/>
        <sz val="7"/>
        <color indexed="8"/>
        <rFont val="Lucida Sans Unicode"/>
        <family val="2"/>
      </rPr>
      <t>(4)</t>
    </r>
  </si>
  <si>
    <r>
      <t>CH</t>
    </r>
    <r>
      <rPr>
        <vertAlign val="superscript"/>
        <sz val="7"/>
        <color indexed="8"/>
        <rFont val="Lucida Sans Unicode"/>
        <family val="2"/>
      </rPr>
      <t>(3)</t>
    </r>
  </si>
  <si>
    <r>
      <t>PSY</t>
    </r>
    <r>
      <rPr>
        <vertAlign val="superscript"/>
        <sz val="7"/>
        <color indexed="8"/>
        <rFont val="Lucida Sans Unicode"/>
        <family val="2"/>
      </rPr>
      <t>(4)</t>
    </r>
  </si>
  <si>
    <r>
      <t>PAL</t>
    </r>
    <r>
      <rPr>
        <vertAlign val="superscript"/>
        <sz val="7"/>
        <color indexed="8"/>
        <rFont val="Lucida Sans Unicode"/>
        <family val="2"/>
      </rPr>
      <t>(5)</t>
    </r>
  </si>
  <si>
    <t>PLAN- Betten gesamt RSG 2020 (für 2018)</t>
  </si>
  <si>
    <t>PLAN- Betten gesamt RSG per 03/2020 (RSG 2025)</t>
  </si>
  <si>
    <t>Fonds-KA (FKA)*</t>
  </si>
  <si>
    <t>PLAN- Betten RSG 2020 (für 2018)</t>
  </si>
  <si>
    <t>PLAN- Betten RSG per 03/2020 (RSG 2025)</t>
  </si>
  <si>
    <t>*) zzgl. UKH: IST-Betten 2018: 100 = PLAN-Betten</t>
  </si>
  <si>
    <r>
      <t>(1)</t>
    </r>
    <r>
      <rPr>
        <sz val="7"/>
        <rFont val="Lucida Sans Unicode"/>
        <family val="2"/>
      </rPr>
      <t xml:space="preserve"> GEM = ZNA</t>
    </r>
  </si>
  <si>
    <r>
      <t>(2)</t>
    </r>
    <r>
      <rPr>
        <sz val="7"/>
        <color indexed="8"/>
        <rFont val="Lucida Sans Unicode"/>
        <family val="2"/>
      </rPr>
      <t xml:space="preserve"> INT umfasst alle INT-E und INT-KJ exkl. NEO </t>
    </r>
  </si>
  <si>
    <r>
      <t>(3)</t>
    </r>
    <r>
      <rPr>
        <sz val="7"/>
        <rFont val="Lucida Sans Unicode"/>
        <family val="2"/>
      </rPr>
      <t xml:space="preserve"> inkl. HCH, TCH, GCH</t>
    </r>
  </si>
  <si>
    <r>
      <rPr>
        <vertAlign val="superscript"/>
        <sz val="7"/>
        <rFont val="Lucida Sans Unicode"/>
        <family val="2"/>
      </rPr>
      <t>(4)</t>
    </r>
    <r>
      <rPr>
        <sz val="7"/>
        <rFont val="Lucida Sans Unicode"/>
        <family val="2"/>
      </rPr>
      <t xml:space="preserve"> PSY: inkl. 56 systemisierte und 56 tatsächliche Betten für Abhängigkeitserkrankungen</t>
    </r>
  </si>
  <si>
    <r>
      <rPr>
        <vertAlign val="superscript"/>
        <sz val="7"/>
        <rFont val="Lucida Sans Unicode"/>
        <family val="2"/>
      </rPr>
      <t>(5)</t>
    </r>
    <r>
      <rPr>
        <sz val="7"/>
        <rFont val="Lucida Sans Unicode"/>
        <family val="2"/>
      </rPr>
      <t xml:space="preserve"> PAL: inkl. 2 Betten für PAL-KIJU</t>
    </r>
  </si>
  <si>
    <t>Leistungsst. Z/SZ/EZ PLAN (RSG per 03/2020)</t>
  </si>
  <si>
    <t>Leistungsstandorte S PLAN (RSG per 03/2020)</t>
  </si>
  <si>
    <t>Leistungsst. A/G/L PLAN (RSG per 03/2020)</t>
  </si>
  <si>
    <t>Leistungsst. Module PLAN (RSG per 03/2020)</t>
  </si>
  <si>
    <t>PLAN-Betten Z (RSG per 03/2020)</t>
  </si>
  <si>
    <t>PLAN-Betten Module (RSG per 03/2020)</t>
  </si>
  <si>
    <r>
      <t>(3)</t>
    </r>
    <r>
      <rPr>
        <sz val="7"/>
        <rFont val="Lucida Sans Unicode"/>
        <family val="2"/>
      </rPr>
      <t xml:space="preserve"> IST und PLAN 1 Standort eingeschränkt auf autologe SZT</t>
    </r>
  </si>
  <si>
    <r>
      <t xml:space="preserve">CT </t>
    </r>
    <r>
      <rPr>
        <vertAlign val="superscript"/>
        <sz val="7"/>
        <color indexed="8"/>
        <rFont val="Lucida Sans Unicode"/>
        <family val="2"/>
      </rPr>
      <t>2,5</t>
    </r>
  </si>
  <si>
    <r>
      <t xml:space="preserve">MR </t>
    </r>
    <r>
      <rPr>
        <vertAlign val="superscript"/>
        <sz val="7"/>
        <rFont val="Lucida Sans Unicode"/>
        <family val="2"/>
      </rPr>
      <t>3, 5, 6, 7</t>
    </r>
  </si>
  <si>
    <r>
      <t xml:space="preserve">ECT </t>
    </r>
    <r>
      <rPr>
        <vertAlign val="superscript"/>
        <sz val="7"/>
        <color indexed="8"/>
        <rFont val="Lucida Sans Unicode"/>
        <family val="2"/>
      </rPr>
      <t>4</t>
    </r>
  </si>
  <si>
    <r>
      <t xml:space="preserve">COR </t>
    </r>
    <r>
      <rPr>
        <vertAlign val="superscript"/>
        <sz val="7"/>
        <rFont val="Lucida Sans Unicode"/>
        <family val="2"/>
      </rPr>
      <t>7</t>
    </r>
  </si>
  <si>
    <t>PLAN 2020</t>
  </si>
  <si>
    <t>PLAN 2025</t>
  </si>
  <si>
    <r>
      <rPr>
        <vertAlign val="superscript"/>
        <sz val="7"/>
        <color indexed="8"/>
        <rFont val="Lucida Sans Unicode"/>
        <family val="2"/>
      </rPr>
      <t>(1)</t>
    </r>
    <r>
      <rPr>
        <sz val="7"/>
        <color indexed="8"/>
        <rFont val="Lucida Sans Unicode"/>
        <family val="2"/>
      </rPr>
      <t>zusätzliche Funktionsgeräte: 2 CT</t>
    </r>
  </si>
  <si>
    <r>
      <rPr>
        <vertAlign val="superscript"/>
        <sz val="7"/>
        <color indexed="8"/>
        <rFont val="Lucida Sans Unicode"/>
        <family val="2"/>
      </rPr>
      <t>(2)</t>
    </r>
    <r>
      <rPr>
        <sz val="7"/>
        <color indexed="8"/>
        <rFont val="Lucida Sans Unicode"/>
        <family val="2"/>
      </rPr>
      <t xml:space="preserve">CT im extram. Bereich: exklusive 1 Kooperation mit Akut-KA (St. Veit/Glan BBR KH, K214) </t>
    </r>
  </si>
  <si>
    <r>
      <rPr>
        <vertAlign val="superscript"/>
        <sz val="7"/>
        <color indexed="8"/>
        <rFont val="Lucida Sans Unicode"/>
        <family val="2"/>
      </rPr>
      <t>(3)</t>
    </r>
    <r>
      <rPr>
        <sz val="7"/>
        <color indexed="8"/>
        <rFont val="Lucida Sans Unicode"/>
        <family val="2"/>
      </rPr>
      <t>MR im extram. Bereich: exklusive 2 Kooperationen mit Akut-KA (Spittal/Drau KH, K215; Wolfsberg LKH, K219)</t>
    </r>
  </si>
  <si>
    <r>
      <rPr>
        <vertAlign val="superscript"/>
        <sz val="7"/>
        <color indexed="8"/>
        <rFont val="Lucida Sans Unicode"/>
        <family val="2"/>
      </rPr>
      <t>(4)</t>
    </r>
    <r>
      <rPr>
        <sz val="7"/>
        <color indexed="8"/>
        <rFont val="Lucida Sans Unicode"/>
        <family val="2"/>
      </rPr>
      <t>ECT, LKH Villach (K216): ECT zu betreiben vom Kl. Klagenfurt am Wörthersee (K205)</t>
    </r>
  </si>
  <si>
    <r>
      <rPr>
        <vertAlign val="superscript"/>
        <sz val="7"/>
        <color indexed="8"/>
        <rFont val="Lucida Sans Unicode"/>
        <family val="2"/>
      </rPr>
      <t>(5)</t>
    </r>
    <r>
      <rPr>
        <sz val="7"/>
        <color indexed="8"/>
        <rFont val="Lucida Sans Unicode"/>
        <family val="2"/>
      </rPr>
      <t>CT, MR in Fonds-KA insgesamt: inklusive des CT- und MR-Gerätes des UKH Klagenfurt vorbehaltlich der geplanten Kooperation zwischen dem Klinikum Klagenfurt und dem UKH Klagenfurt</t>
    </r>
  </si>
  <si>
    <r>
      <rPr>
        <vertAlign val="superscript"/>
        <sz val="7"/>
        <color indexed="8"/>
        <rFont val="Lucida Sans Unicode"/>
        <family val="2"/>
      </rPr>
      <t>(6)</t>
    </r>
    <r>
      <rPr>
        <sz val="7"/>
        <color indexed="8"/>
        <rFont val="Lucida Sans Unicode"/>
        <family val="2"/>
      </rPr>
      <t>MR, Friesach BSRD KH (K201), IST-Stand: MR als Forschungsgerät betrieben</t>
    </r>
  </si>
  <si>
    <r>
      <rPr>
        <vertAlign val="superscript"/>
        <sz val="7"/>
        <rFont val="Lucida Sans Unicode"/>
        <family val="2"/>
      </rPr>
      <t>(7)</t>
    </r>
    <r>
      <rPr>
        <sz val="7"/>
        <rFont val="Lucida Sans Unicode"/>
        <family val="2"/>
      </rPr>
      <t>Extramuraler Bereich, MR, COR: Vorhaltung von aktuell nicht planungskonformen 4 MR und 1 COR jeweils in Ordinationen</t>
    </r>
  </si>
  <si>
    <t xml:space="preserve">Anzahl der Betten in Fonds-KA gemäß KA-Statistik (BMSGPK) im Vergleich zu PLANBetten 2025 </t>
  </si>
  <si>
    <t>Niederösterreich</t>
  </si>
  <si>
    <t>RSG gültig für 2018: RSG 2015, letzter Beschluss NÖ Gesundheitsplattform Juni 2017</t>
  </si>
  <si>
    <t>RSG aktuell per 12/2019: RSG 2025, Beschluss LZK 17. 12. 2018</t>
  </si>
  <si>
    <t>IST §2-Kassenplanstellen</t>
  </si>
  <si>
    <t>§2-Kassenplanstellen 2018</t>
  </si>
  <si>
    <t>Kassenplanstellen sonstiger KV-Träger 2016 lt. RSG 2025</t>
  </si>
  <si>
    <r>
      <t xml:space="preserve">(3) </t>
    </r>
    <r>
      <rPr>
        <sz val="7"/>
        <color indexed="8"/>
        <rFont val="Lucida Sans Unicode"/>
        <family val="2"/>
      </rPr>
      <t>ZMK inkl. KFO; SOLL: Die angeführten Planungswerte 2025 enthalten 40 Behandlungsstühle in den eigenen Einrichtungen der SV (inkl. KFO).</t>
    </r>
  </si>
  <si>
    <t>PLAN- Betten gesamt RSG per 12/2019(RSG 2025)</t>
  </si>
  <si>
    <t>PLAN- Betten RSG per 12/2019 (RSG 2025)</t>
  </si>
  <si>
    <r>
      <t>(1)</t>
    </r>
    <r>
      <rPr>
        <sz val="7"/>
        <rFont val="Lucida Sans Unicode"/>
        <family val="2"/>
      </rPr>
      <t xml:space="preserve"> GEM = ZNA und Inquisitenbetten, IDB: in Fonds-KA für IES 19 system. Betten / 17 tatsächl. Betten </t>
    </r>
  </si>
  <si>
    <r>
      <rPr>
        <vertAlign val="superscript"/>
        <sz val="7"/>
        <rFont val="Lucida Sans Unicode"/>
        <family val="2"/>
      </rPr>
      <t>(4)</t>
    </r>
    <r>
      <rPr>
        <sz val="7"/>
        <rFont val="Lucida Sans Unicode"/>
        <family val="2"/>
      </rPr>
      <t xml:space="preserve"> PSY (IST): exkl. 145 systemisierte und 152 tatsächliche Betten für Abhängigkeitserkrankungen und Forensik sowie exkl. Langzeitbereich 15 tatsächliche Betten</t>
    </r>
  </si>
  <si>
    <t xml:space="preserve">   PSY Plan 2025: Inkl. 60 Planbetten für  Abhängigkeitserkrankungen; keine Planbetten für PSY-Langzeitversorgung enthalten</t>
  </si>
  <si>
    <r>
      <t>KIJU</t>
    </r>
    <r>
      <rPr>
        <vertAlign val="superscript"/>
        <sz val="7"/>
        <color indexed="8"/>
        <rFont val="Lucida Sans Unicode"/>
        <family val="2"/>
      </rPr>
      <t>(5)</t>
    </r>
  </si>
  <si>
    <t>x</t>
  </si>
  <si>
    <r>
      <t xml:space="preserve">MR </t>
    </r>
    <r>
      <rPr>
        <vertAlign val="superscript"/>
        <sz val="7"/>
        <color indexed="8"/>
        <rFont val="Lucida Sans Unicode"/>
        <family val="2"/>
      </rPr>
      <t>3, 4</t>
    </r>
  </si>
  <si>
    <r>
      <t xml:space="preserve">ECT </t>
    </r>
    <r>
      <rPr>
        <vertAlign val="superscript"/>
        <sz val="7"/>
        <color indexed="8"/>
        <rFont val="Lucida Sans Unicode"/>
        <family val="2"/>
      </rPr>
      <t>5</t>
    </r>
  </si>
  <si>
    <r>
      <t xml:space="preserve">STR </t>
    </r>
    <r>
      <rPr>
        <vertAlign val="superscript"/>
        <sz val="7"/>
        <color indexed="8"/>
        <rFont val="Lucida Sans Unicode"/>
        <family val="2"/>
      </rPr>
      <t>6</t>
    </r>
  </si>
  <si>
    <r>
      <rPr>
        <vertAlign val="superscript"/>
        <sz val="7"/>
        <color indexed="8"/>
        <rFont val="Lucida Sans Unicode"/>
        <family val="2"/>
      </rPr>
      <t>(2)</t>
    </r>
    <r>
      <rPr>
        <sz val="7"/>
        <color indexed="8"/>
        <rFont val="Lucida Sans Unicode"/>
        <family val="2"/>
      </rPr>
      <t>CT im extram. Bereich: exkl. 2 Kooperationen mit Akut-KA (LK Mostviertel Waidhofen/Ybbs, K354; Waldviertelklinikum Horn, K377)</t>
    </r>
  </si>
  <si>
    <r>
      <rPr>
        <vertAlign val="superscript"/>
        <sz val="7"/>
        <color indexed="8"/>
        <rFont val="Lucida Sans Unicode"/>
        <family val="2"/>
      </rPr>
      <t>(3)</t>
    </r>
    <r>
      <rPr>
        <sz val="7"/>
        <color indexed="8"/>
        <rFont val="Lucida Sans Unicode"/>
        <family val="2"/>
      </rPr>
      <t>MR im extram Bereich: exkl. 2 Kooperationen mit Akut-KA (LK Mostviertel Amstetten, K303; Waldviertelklinikum Horn, K377)</t>
    </r>
  </si>
  <si>
    <r>
      <rPr>
        <vertAlign val="superscript"/>
        <sz val="7"/>
        <color indexed="8"/>
        <rFont val="Lucida Sans Unicode"/>
        <family val="2"/>
      </rPr>
      <t>(4)</t>
    </r>
    <r>
      <rPr>
        <sz val="7"/>
        <color indexed="8"/>
        <rFont val="Lucida Sans Unicode"/>
        <family val="2"/>
      </rPr>
      <t>MR, GG insgesamt: ergänzend 1 MR mit einer Feldstärke &lt; 1 Tesla eingerichtet (extramuraler Standort, Baden)</t>
    </r>
  </si>
  <si>
    <r>
      <rPr>
        <vertAlign val="superscript"/>
        <sz val="7"/>
        <color indexed="8"/>
        <rFont val="Lucida Sans Unicode"/>
        <family val="2"/>
      </rPr>
      <t>(5)</t>
    </r>
    <r>
      <rPr>
        <sz val="7"/>
        <color indexed="8"/>
        <rFont val="Lucida Sans Unicode"/>
        <family val="2"/>
      </rPr>
      <t>ECT im extram. Bereich: inkl. 1 Kooperationen mit Akut-KA (LK Weinviertel Mistelbach, K335)</t>
    </r>
  </si>
  <si>
    <r>
      <rPr>
        <vertAlign val="superscript"/>
        <sz val="7"/>
        <color indexed="8"/>
        <rFont val="Lucida Sans Unicode"/>
        <family val="2"/>
      </rPr>
      <t>(6)</t>
    </r>
    <r>
      <rPr>
        <sz val="7"/>
        <color indexed="8"/>
        <rFont val="Lucida Sans Unicode"/>
        <family val="2"/>
      </rPr>
      <t>STR, extram. Bereich: "MedAustron" als Einrichtung gesamhthaft abgebildet, keine differenzierte Darstellung nach (Funktions-)Geräten</t>
    </r>
  </si>
  <si>
    <t>Oberösterreich</t>
  </si>
  <si>
    <t xml:space="preserve">RSG gültig für 2018: RSG OÖ 2020, Beschluss LZK am  15.11. 2016;  OÖ KAP/GGP 2017 gem. LGBl. 11/2017 </t>
  </si>
  <si>
    <t>RSG aktuell per 12/2019: RSG 2025, Beschluss LZK 8. 11. 2019</t>
  </si>
  <si>
    <r>
      <t>PLAN ÄAVE - RSG-Planungsstand für 2018 (RSG 2020</t>
    </r>
    <r>
      <rPr>
        <b/>
        <sz val="7"/>
        <rFont val="Lucida Sans Unicode"/>
        <family val="2"/>
      </rPr>
      <t>)</t>
    </r>
  </si>
  <si>
    <r>
      <t>Planungsstand 12/2019 - PLAN ÄAVE 2020</t>
    </r>
    <r>
      <rPr>
        <b/>
        <vertAlign val="superscript"/>
        <sz val="7"/>
        <rFont val="Lucida Sans Unicode"/>
        <family val="2"/>
      </rPr>
      <t>(4)</t>
    </r>
  </si>
  <si>
    <r>
      <t>(3)</t>
    </r>
    <r>
      <rPr>
        <sz val="7"/>
        <color indexed="8"/>
        <rFont val="Lucida Sans Unicode"/>
        <family val="2"/>
      </rPr>
      <t xml:space="preserve"> Ohne (Vertrags-)Kieferorthopädie und ohne Zahnärztliches Notdienstzentrum Linz</t>
    </r>
  </si>
  <si>
    <r>
      <t>(4)</t>
    </r>
    <r>
      <rPr>
        <sz val="7"/>
        <color indexed="8"/>
        <rFont val="Lucida Sans Unicode"/>
        <family val="2"/>
      </rPr>
      <t xml:space="preserve"> PLAN ÄAVE 2020 - in aktueller Version RSG 2025 noch keine Plan-ÄAVE 2025 möglich, da Stellenplan noch nicht so weit fixiert</t>
    </r>
  </si>
  <si>
    <r>
      <t>OR</t>
    </r>
    <r>
      <rPr>
        <vertAlign val="superscript"/>
        <sz val="7"/>
        <color indexed="8"/>
        <rFont val="Lucida Sans Unicode"/>
        <family val="2"/>
      </rPr>
      <t>(6)</t>
    </r>
  </si>
  <si>
    <r>
      <t>UCH</t>
    </r>
    <r>
      <rPr>
        <vertAlign val="superscript"/>
        <sz val="7"/>
        <color indexed="8"/>
        <rFont val="Lucida Sans Unicode"/>
        <family val="2"/>
      </rPr>
      <t>(6)</t>
    </r>
  </si>
  <si>
    <r>
      <t>ORTR</t>
    </r>
    <r>
      <rPr>
        <vertAlign val="superscript"/>
        <sz val="7"/>
        <color indexed="8"/>
        <rFont val="Lucida Sans Unicode"/>
        <family val="2"/>
      </rPr>
      <t>(6)</t>
    </r>
  </si>
  <si>
    <t>PLAN- Betten gesamt RSG per 12/2019 (RSG 2025)</t>
  </si>
  <si>
    <r>
      <t>PLAN- Betten RSG 2020 (für 2018)</t>
    </r>
    <r>
      <rPr>
        <b/>
        <vertAlign val="superscript"/>
        <sz val="7"/>
        <rFont val="Lucida Sans Unicode"/>
        <family val="2"/>
      </rPr>
      <t>(5)</t>
    </r>
  </si>
  <si>
    <r>
      <t>PLAN- Betten LKAP (für 2018)</t>
    </r>
    <r>
      <rPr>
        <b/>
        <vertAlign val="superscript"/>
        <sz val="7"/>
        <rFont val="Lucida Sans Unicode"/>
        <family val="2"/>
      </rPr>
      <t>(5)</t>
    </r>
  </si>
  <si>
    <t>*) zzgl. UKH: IST-Betten 2018: 153 = PLAN-Betten</t>
  </si>
  <si>
    <r>
      <t>(1)</t>
    </r>
    <r>
      <rPr>
        <sz val="7"/>
        <rFont val="Lucida Sans Unicode"/>
        <family val="2"/>
      </rPr>
      <t xml:space="preserve"> GEM = ZNA und Inquisitenbetten</t>
    </r>
  </si>
  <si>
    <r>
      <t>(3)</t>
    </r>
    <r>
      <rPr>
        <sz val="7"/>
        <rFont val="Lucida Sans Unicode"/>
        <family val="2"/>
      </rPr>
      <t xml:space="preserve"> inkl. HCH, TCH, GCH, TXC</t>
    </r>
  </si>
  <si>
    <r>
      <rPr>
        <vertAlign val="superscript"/>
        <sz val="7"/>
        <rFont val="Lucida Sans Unicode"/>
        <family val="2"/>
      </rPr>
      <t>(4)</t>
    </r>
    <r>
      <rPr>
        <sz val="7"/>
        <rFont val="Lucida Sans Unicode"/>
        <family val="2"/>
      </rPr>
      <t xml:space="preserve"> PSY: exkl. 92 systemisierte und 92 tatsächliche Betten für Abhängigkeitserkrankungen und Forensik</t>
    </r>
  </si>
  <si>
    <r>
      <rPr>
        <vertAlign val="superscript"/>
        <sz val="7"/>
        <rFont val="Lucida Sans Unicode"/>
        <family val="2"/>
      </rPr>
      <t>(5)</t>
    </r>
    <r>
      <rPr>
        <sz val="7"/>
        <rFont val="Lucida Sans Unicode"/>
        <family val="2"/>
      </rPr>
      <t xml:space="preserve"> fachbezogene INT-Betten sind den einzelnen Fächern zugeordnet</t>
    </r>
  </si>
  <si>
    <r>
      <rPr>
        <vertAlign val="superscript"/>
        <sz val="7"/>
        <color indexed="8"/>
        <rFont val="Lucida Sans Unicode"/>
        <family val="2"/>
      </rPr>
      <t>(6)</t>
    </r>
    <r>
      <rPr>
        <sz val="7"/>
        <color indexed="8"/>
        <rFont val="Lucida Sans Unicode"/>
        <family val="2"/>
      </rPr>
      <t xml:space="preserve"> OR/UC/ORTR gemeinsam geplant</t>
    </r>
  </si>
  <si>
    <r>
      <t>ONK</t>
    </r>
    <r>
      <rPr>
        <vertAlign val="superscript"/>
        <sz val="7"/>
        <color indexed="8"/>
        <rFont val="Lucida Sans Unicode"/>
        <family val="2"/>
      </rPr>
      <t>(5)</t>
    </r>
  </si>
  <si>
    <t>1 (NTX)</t>
  </si>
  <si>
    <t>n.e.</t>
  </si>
  <si>
    <r>
      <t>(3)</t>
    </r>
    <r>
      <rPr>
        <sz val="7"/>
        <rFont val="Lucida Sans Unicode"/>
        <family val="2"/>
      </rPr>
      <t xml:space="preserve"> SZT Plan 2025: davon 1 eingeschränkt auf autologe SZT</t>
    </r>
  </si>
  <si>
    <r>
      <t xml:space="preserve">(5) </t>
    </r>
    <r>
      <rPr>
        <sz val="7"/>
        <rFont val="Lucida Sans Unicode"/>
        <family val="2"/>
      </rPr>
      <t>ONK - das KH der Barmherzigen Schwestern Linz, das KH der Elisabethinen Linz sowie das Kepler Universitätsklinikum arbeiten im Verbund als Referenzzentrum (mit 4 Standorten) für ONK zusammen: dem KH der Barmherzigen Schwestern Linz kommt dabei die Rolle des Leitspitals zu</t>
    </r>
  </si>
  <si>
    <r>
      <t xml:space="preserve">MR </t>
    </r>
    <r>
      <rPr>
        <vertAlign val="superscript"/>
        <sz val="7"/>
        <color indexed="8"/>
        <rFont val="Lucida Sans Unicode"/>
        <family val="2"/>
      </rPr>
      <t>2, 3, 4, 5</t>
    </r>
  </si>
  <si>
    <r>
      <t xml:space="preserve">ECT </t>
    </r>
    <r>
      <rPr>
        <vertAlign val="superscript"/>
        <sz val="7"/>
        <color indexed="8"/>
        <rFont val="Lucida Sans Unicode"/>
        <family val="2"/>
      </rPr>
      <t>6</t>
    </r>
  </si>
  <si>
    <r>
      <t xml:space="preserve">STR </t>
    </r>
    <r>
      <rPr>
        <vertAlign val="superscript"/>
        <sz val="7"/>
        <color indexed="8"/>
        <rFont val="Lucida Sans Unicode"/>
        <family val="2"/>
      </rPr>
      <t>7</t>
    </r>
  </si>
  <si>
    <r>
      <t xml:space="preserve">COR </t>
    </r>
    <r>
      <rPr>
        <vertAlign val="superscript"/>
        <sz val="7"/>
        <color indexed="8"/>
        <rFont val="Lucida Sans Unicode"/>
        <family val="2"/>
      </rPr>
      <t>6</t>
    </r>
  </si>
  <si>
    <r>
      <t xml:space="preserve">PET </t>
    </r>
    <r>
      <rPr>
        <vertAlign val="superscript"/>
        <sz val="7"/>
        <color indexed="8"/>
        <rFont val="Lucida Sans Unicode"/>
        <family val="2"/>
      </rPr>
      <t>8</t>
    </r>
  </si>
  <si>
    <t>Akut KA gesamt (inkl. RZ)</t>
  </si>
  <si>
    <r>
      <rPr>
        <vertAlign val="superscript"/>
        <sz val="7"/>
        <color indexed="8"/>
        <rFont val="Lucida Sans Unicode"/>
        <family val="2"/>
      </rPr>
      <t>(1)</t>
    </r>
    <r>
      <rPr>
        <sz val="7"/>
        <color indexed="8"/>
        <rFont val="Lucida Sans Unicode"/>
        <family val="2"/>
      </rPr>
      <t>zusätzliche Funktionsgeräte: 3 CT, 1 MR, 1 STR</t>
    </r>
  </si>
  <si>
    <r>
      <rPr>
        <vertAlign val="superscript"/>
        <sz val="7"/>
        <color indexed="8"/>
        <rFont val="Lucida Sans Unicode"/>
        <family val="2"/>
      </rPr>
      <t>(2)</t>
    </r>
    <r>
      <rPr>
        <sz val="7"/>
        <color indexed="8"/>
        <rFont val="Lucida Sans Unicode"/>
        <family val="2"/>
      </rPr>
      <t xml:space="preserve">CT, MR im extram. Bereich: inklusive 1 Kooperation mit einer Akut-KA (Ried im Innkr BSRV KH, K427) </t>
    </r>
  </si>
  <si>
    <r>
      <rPr>
        <vertAlign val="superscript"/>
        <sz val="7"/>
        <color indexed="8"/>
        <rFont val="Lucida Sans Unicode"/>
        <family val="2"/>
      </rPr>
      <t>(3)</t>
    </r>
    <r>
      <rPr>
        <sz val="7"/>
        <color indexed="8"/>
        <rFont val="Lucida Sans Unicode"/>
        <family val="2"/>
      </rPr>
      <t>MR im intram. Bereich: exklusive 2 Koop. zwischen intra- und extramuralen Betreiber; Gerätestandorte jeweils extramural (Braunau und Gmunden).</t>
    </r>
  </si>
  <si>
    <r>
      <rPr>
        <vertAlign val="superscript"/>
        <sz val="7"/>
        <color indexed="8"/>
        <rFont val="Lucida Sans Unicode"/>
        <family val="2"/>
      </rPr>
      <t>(4)</t>
    </r>
    <r>
      <rPr>
        <sz val="7"/>
        <color indexed="8"/>
        <rFont val="Lucida Sans Unicode"/>
        <family val="2"/>
      </rPr>
      <t>MR im extram. Bereich, Standort Wels: eingeschränkt auf die Versorgung von klaustrophobischen und übergewichtigen Patient/inn/en.</t>
    </r>
  </si>
  <si>
    <r>
      <rPr>
        <vertAlign val="superscript"/>
        <sz val="7"/>
        <color indexed="8"/>
        <rFont val="Lucida Sans Unicode"/>
        <family val="2"/>
      </rPr>
      <t>(5)</t>
    </r>
    <r>
      <rPr>
        <sz val="7"/>
        <color indexed="8"/>
        <rFont val="Lucida Sans Unicode"/>
        <family val="2"/>
      </rPr>
      <t>MR, GG insgesamt: ergänzend 1 MR mit einer Feldstärke &lt; 1 Tesla eingerichtet (extramuraler Standort, Bez. Vöcklabruck)</t>
    </r>
  </si>
  <si>
    <r>
      <rPr>
        <vertAlign val="superscript"/>
        <sz val="7"/>
        <color indexed="8"/>
        <rFont val="Lucida Sans Unicode"/>
        <family val="2"/>
      </rPr>
      <t>(6)</t>
    </r>
    <r>
      <rPr>
        <sz val="7"/>
        <color indexed="8"/>
        <rFont val="Lucida Sans Unicode"/>
        <family val="2"/>
      </rPr>
      <t>Ein ECT sowie eine COR (DSA/COR-Kombinationsgerät) mit Rehabilitationszentrum als Standort in Rubrik "Akut KA gesamt" gezählt</t>
    </r>
  </si>
  <si>
    <r>
      <rPr>
        <vertAlign val="superscript"/>
        <sz val="7"/>
        <color indexed="8"/>
        <rFont val="Lucida Sans Unicode"/>
        <family val="2"/>
      </rPr>
      <t>(7)</t>
    </r>
    <r>
      <rPr>
        <sz val="7"/>
        <color indexed="8"/>
        <rFont val="Lucida Sans Unicode"/>
        <family val="2"/>
      </rPr>
      <t>STR: Allfällige Kapazitätserweiterung (Ausweitung Schichtbetrieb oder Erhöhung Geräteanzahl) vor 2020 zu evaluieren.</t>
    </r>
  </si>
  <si>
    <r>
      <rPr>
        <vertAlign val="superscript"/>
        <sz val="7"/>
        <color indexed="8"/>
        <rFont val="Lucida Sans Unicode"/>
        <family val="2"/>
      </rPr>
      <t>(8)</t>
    </r>
    <r>
      <rPr>
        <sz val="7"/>
        <color indexed="8"/>
        <rFont val="Lucida Sans Unicode"/>
        <family val="2"/>
      </rPr>
      <t>PET in Kooperation zwischen K470.1 KUK Linz, MC IIII 1 und K419 Ordensklinikum Linz Elisabethinen; Gerätestandort K470.1</t>
    </r>
  </si>
  <si>
    <t>Versorgungszone Nord</t>
  </si>
  <si>
    <t>Salzburg</t>
  </si>
  <si>
    <t>Gültig für 2018: Verordnung der Salzburger Landesregierung vom November 2007, mit der der SKAP erlassen wurde  in der Fassung LGBl. Nr. 90/ 2017</t>
  </si>
  <si>
    <t>RSG aktuell per 12/2019: RSG 2025, Beschluss LZK 30. 10. 2019, RSG VO 25. 2. 2020</t>
  </si>
  <si>
    <t>PLAN ÄAVE - Planungsstand für 2018</t>
  </si>
  <si>
    <t>PLAN SVE - Planungsstand RSG per 12/2019 (RSG 2025)</t>
  </si>
  <si>
    <r>
      <t>AGR</t>
    </r>
    <r>
      <rPr>
        <vertAlign val="superscript"/>
        <sz val="7"/>
        <color indexed="8"/>
        <rFont val="Lucida Sans Unicode"/>
        <family val="2"/>
      </rPr>
      <t>(6)</t>
    </r>
  </si>
  <si>
    <t>PLAN- Betten gesamt SKAP (für 2018)</t>
  </si>
  <si>
    <t>PLAN- Betten gesamt RSG 2025 (per 12/2019)</t>
  </si>
  <si>
    <t>PLAN- Betten SKAP (für 2018)</t>
  </si>
  <si>
    <t>*) zzgl. UKH: IST-Betten 2018: 138 = PLAN-Betten</t>
  </si>
  <si>
    <r>
      <t>(1)</t>
    </r>
    <r>
      <rPr>
        <sz val="7"/>
        <rFont val="Lucida Sans Unicode"/>
        <family val="2"/>
      </rPr>
      <t xml:space="preserve"> GEM/IDB = Gemischter Belag, Interdisziplinärer Bereich, ZNA</t>
    </r>
  </si>
  <si>
    <r>
      <rPr>
        <vertAlign val="superscript"/>
        <sz val="7"/>
        <rFont val="Lucida Sans Unicode"/>
        <family val="2"/>
      </rPr>
      <t>(4)</t>
    </r>
    <r>
      <rPr>
        <sz val="7"/>
        <rFont val="Lucida Sans Unicode"/>
        <family val="2"/>
      </rPr>
      <t xml:space="preserve"> PSY IST: inkl. 37 systemisierte und 34 tatsächliche Betten für Abhängigkeitserkrankungen und Forensik</t>
    </r>
  </si>
  <si>
    <r>
      <rPr>
        <vertAlign val="superscript"/>
        <sz val="7"/>
        <rFont val="Lucida Sans Unicode"/>
        <family val="2"/>
      </rPr>
      <t>(5)</t>
    </r>
    <r>
      <rPr>
        <sz val="7"/>
        <rFont val="Lucida Sans Unicode"/>
        <family val="2"/>
      </rPr>
      <t xml:space="preserve"> KIJU IST: inkl. 9 systemisierte und 9 tatsächliche Betten KI-KJP (FC 1-5163) in K534 Schwarzach</t>
    </r>
  </si>
  <si>
    <r>
      <t>(6)</t>
    </r>
    <r>
      <rPr>
        <sz val="7"/>
        <rFont val="Lucida Sans Unicode"/>
        <family val="2"/>
      </rPr>
      <t xml:space="preserve"> AG/R IST: inkl.30 Betten Medizin. Geriatrie, 17 Betten aus IM und 13 Betten aus NEU  </t>
    </r>
  </si>
  <si>
    <r>
      <t>(3)</t>
    </r>
    <r>
      <rPr>
        <sz val="7"/>
        <rFont val="Lucida Sans Unicode"/>
        <family val="2"/>
      </rPr>
      <t xml:space="preserve"> SZT: PLAN un IST 1 Standort eingeschränkt auf autologe SZT</t>
    </r>
  </si>
  <si>
    <r>
      <t xml:space="preserve">MR </t>
    </r>
    <r>
      <rPr>
        <vertAlign val="superscript"/>
        <sz val="7"/>
        <color indexed="8"/>
        <rFont val="Lucida Sans Unicode"/>
        <family val="2"/>
      </rPr>
      <t>3</t>
    </r>
  </si>
  <si>
    <r>
      <t xml:space="preserve">STR </t>
    </r>
    <r>
      <rPr>
        <vertAlign val="superscript"/>
        <sz val="7"/>
        <color indexed="8"/>
        <rFont val="Lucida Sans Unicode"/>
        <family val="2"/>
      </rPr>
      <t>5</t>
    </r>
  </si>
  <si>
    <r>
      <rPr>
        <vertAlign val="superscript"/>
        <sz val="7"/>
        <color indexed="8"/>
        <rFont val="Lucida Sans Unicode"/>
        <family val="2"/>
      </rPr>
      <t>(1)</t>
    </r>
    <r>
      <rPr>
        <sz val="7"/>
        <color indexed="8"/>
        <rFont val="Lucida Sans Unicode"/>
        <family val="2"/>
      </rPr>
      <t>zusätzliche Funktionsgeräte: 1 CT, 1 STR</t>
    </r>
  </si>
  <si>
    <r>
      <rPr>
        <vertAlign val="superscript"/>
        <sz val="7"/>
        <color indexed="8"/>
        <rFont val="Lucida Sans Unicode"/>
        <family val="2"/>
      </rPr>
      <t>(2)</t>
    </r>
    <r>
      <rPr>
        <sz val="7"/>
        <color indexed="8"/>
        <rFont val="Lucida Sans Unicode"/>
        <family val="2"/>
      </rPr>
      <t>CT im intram. Bereich: exklusive 1 Kooperation mit extramuralem Betreiber (Gerätestandort extramural Zell/See)</t>
    </r>
  </si>
  <si>
    <r>
      <rPr>
        <vertAlign val="superscript"/>
        <sz val="7"/>
        <color indexed="8"/>
        <rFont val="Lucida Sans Unicode"/>
        <family val="2"/>
      </rPr>
      <t>(3)</t>
    </r>
    <r>
      <rPr>
        <sz val="7"/>
        <color indexed="8"/>
        <rFont val="Lucida Sans Unicode"/>
        <family val="2"/>
      </rPr>
      <t>MR in Akut-KA am Standort Zell/See inkl. KV</t>
    </r>
  </si>
  <si>
    <r>
      <rPr>
        <vertAlign val="superscript"/>
        <sz val="7"/>
        <color indexed="8"/>
        <rFont val="Lucida Sans Unicode"/>
        <family val="2"/>
      </rPr>
      <t>(4)</t>
    </r>
    <r>
      <rPr>
        <sz val="7"/>
        <color indexed="8"/>
        <rFont val="Lucida Sans Unicode"/>
        <family val="2"/>
      </rPr>
      <t>Ein ECT mit Rehabilitationszentrum als Standort in Rubrik "Akut KA gesamt" gezählt</t>
    </r>
  </si>
  <si>
    <r>
      <rPr>
        <vertAlign val="superscript"/>
        <sz val="7"/>
        <color indexed="8"/>
        <rFont val="Lucida Sans Unicode"/>
        <family val="2"/>
      </rPr>
      <t>(5)</t>
    </r>
    <r>
      <rPr>
        <sz val="7"/>
        <color indexed="8"/>
        <rFont val="Lucida Sans Unicode"/>
        <family val="2"/>
      </rPr>
      <t>STR: Ausgewiesene Kapazitätserweiterung vorerst auch durch Erhöhung Schichtbetrieb umsetzbar; Evaluierung bis 2020 vorzusehen.</t>
    </r>
  </si>
  <si>
    <t>Steiermark</t>
  </si>
  <si>
    <t>RSG gültig für 2018: RSG 2025, Version 1.0, Beschluss LZK 21. 6. 2017 (Datengrundlage PLAN 2020)</t>
  </si>
  <si>
    <t>RSG aktuell per 12/2019: RSG 2025, Version 1.2, Beschluss LZK 12. 2. 2019 (Datengrundlage PLAN 2025)</t>
  </si>
  <si>
    <t>SVE - Planungsstand 2018 (RSG 2025, V1.0 - PLAN 2020)</t>
  </si>
  <si>
    <r>
      <t>SVE spitalsambulant</t>
    </r>
    <r>
      <rPr>
        <vertAlign val="superscript"/>
        <sz val="7"/>
        <color indexed="8"/>
        <rFont val="Lucida Sans Unicode"/>
        <family val="2"/>
      </rPr>
      <t>(5)</t>
    </r>
  </si>
  <si>
    <r>
      <t>SVE niedergelassene ÄrztInnen und in
selbstständigen Ambulatorien (mit Vertrag u. kasseneigene) gesamt</t>
    </r>
    <r>
      <rPr>
        <vertAlign val="superscript"/>
        <sz val="7"/>
        <color indexed="8"/>
        <rFont val="Lucida Sans Unicode"/>
        <family val="2"/>
      </rPr>
      <t xml:space="preserve"> (5)</t>
    </r>
  </si>
  <si>
    <t>SVE - Planungsst. per 12/2019 (RSG 2025, V1.2 - PLAN 2025)</t>
  </si>
  <si>
    <r>
      <t>5,0</t>
    </r>
    <r>
      <rPr>
        <vertAlign val="superscript"/>
        <sz val="7"/>
        <color theme="0" tint="-0.499984740745262"/>
        <rFont val="Lucida Sans Unicode"/>
        <family val="2"/>
      </rPr>
      <t>(4)</t>
    </r>
  </si>
  <si>
    <t xml:space="preserve"> -</t>
  </si>
  <si>
    <r>
      <t>(4)</t>
    </r>
    <r>
      <rPr>
        <sz val="7"/>
        <color indexed="8"/>
        <rFont val="Lucida Sans Unicode"/>
        <family val="2"/>
      </rPr>
      <t xml:space="preserve"> KJP: der Aufbau von ambulanten fachärztlichen Versorgungsstrukturen für KJP erfolgt über den flächendeckenden Auf-/Ausbau von sozialpsychiatrischen Ambulatorien für KJP</t>
    </r>
  </si>
  <si>
    <r>
      <rPr>
        <vertAlign val="superscript"/>
        <sz val="7"/>
        <color indexed="8"/>
        <rFont val="Lucida Sans Unicode"/>
        <family val="2"/>
      </rPr>
      <t>(5)</t>
    </r>
    <r>
      <rPr>
        <sz val="7"/>
        <color indexed="8"/>
        <rFont val="Lucida Sans Unicode"/>
        <family val="2"/>
      </rPr>
      <t xml:space="preserve"> keine RSG-PM-konforme Gliederung </t>
    </r>
  </si>
  <si>
    <t>PLAN-Betten ges. für 2018 (RSG 2025, V1.0 - PLAN 2020)</t>
  </si>
  <si>
    <t>PLAN-B. ges. per 12/2019 (RSG 2025, V1.2 - PLAN 2025)</t>
  </si>
  <si>
    <t>PLAN-Betten für 2018 (RSG 2025, V1.0 - PLAN 2020)</t>
  </si>
  <si>
    <r>
      <t>PLAN-Betten per 12/2019 (RSG 2025, V1.2 - PLAN 2025)</t>
    </r>
    <r>
      <rPr>
        <b/>
        <vertAlign val="superscript"/>
        <sz val="7"/>
        <rFont val="Lucida Sans Unicode"/>
        <family val="2"/>
      </rPr>
      <t>(5)</t>
    </r>
  </si>
  <si>
    <t>*) zzgl. UKH: IST-Betten 2018: 215 = PLAN-Betten</t>
  </si>
  <si>
    <r>
      <rPr>
        <vertAlign val="superscript"/>
        <sz val="7"/>
        <rFont val="Lucida Sans Unicode"/>
        <family val="2"/>
      </rPr>
      <t>(4)</t>
    </r>
    <r>
      <rPr>
        <sz val="7"/>
        <rFont val="Lucida Sans Unicode"/>
        <family val="2"/>
      </rPr>
      <t xml:space="preserve"> PSY IST: exkl. 190 systemisierte und 182 tatsächliche Betten für Abhängigkeitserkrankungen und Forensik</t>
    </r>
  </si>
  <si>
    <t>Leistungsst. Z/SZ/EZ PLAN (RSG 2020 für 2018)</t>
  </si>
  <si>
    <t>Leistungsstandorte S PLAN (RSG 2020 für 2018)</t>
  </si>
  <si>
    <t>Leistungsst. A/G/L PLAN (RSG 2020 für 2018)</t>
  </si>
  <si>
    <t>Leistungsst. Module PLAN (RSG 2020 für 2018)</t>
  </si>
  <si>
    <t>Leistungsst. Z/SZ/EZ PLAN (RSG 2025 per 12/2019)</t>
  </si>
  <si>
    <t>Leistungsstandorte S PLAN (RSG 2025 per 12/2019)</t>
  </si>
  <si>
    <t>Leistungsst. A/G/L PLAN (RSG 2025 per 12/2019)</t>
  </si>
  <si>
    <t>Leistungsst. Module PLAN (RSG 2025 per 12/2019)</t>
  </si>
  <si>
    <t>PLAN-Betten Z (RSG 2020 für 2018)</t>
  </si>
  <si>
    <t>PLAN-Betten Module (RSG 2020 für 2018)</t>
  </si>
  <si>
    <t>PLAN-Betten Z (RSG 2025 per 12/2019)</t>
  </si>
  <si>
    <t>PLAN-Betten Module (RSG 2025 per 12/2019)</t>
  </si>
  <si>
    <r>
      <t>(3)</t>
    </r>
    <r>
      <rPr>
        <sz val="7"/>
        <rFont val="Lucida Sans Unicode"/>
        <family val="2"/>
      </rPr>
      <t xml:space="preserve"> sowohl autologe als auch allogene SZT</t>
    </r>
  </si>
  <si>
    <r>
      <rPr>
        <vertAlign val="superscript"/>
        <sz val="7"/>
        <color indexed="8"/>
        <rFont val="Lucida Sans Unicode"/>
        <family val="2"/>
      </rPr>
      <t>(1)</t>
    </r>
    <r>
      <rPr>
        <sz val="7"/>
        <color indexed="8"/>
        <rFont val="Lucida Sans Unicode"/>
        <family val="2"/>
      </rPr>
      <t>zusätzliche Funktionsgeräte: 3 CT, 1 MR, 1 COR</t>
    </r>
  </si>
  <si>
    <r>
      <rPr>
        <vertAlign val="superscript"/>
        <sz val="7"/>
        <color indexed="8"/>
        <rFont val="Lucida Sans Unicode"/>
        <family val="2"/>
      </rPr>
      <t>(2)</t>
    </r>
    <r>
      <rPr>
        <sz val="7"/>
        <color indexed="8"/>
        <rFont val="Lucida Sans Unicode"/>
        <family val="2"/>
      </rPr>
      <t>CT im extram. Bereich: exklusive eine Kooperationen mit Akut-KA (LKH Hartberg, K631), Gerätestandort intramural</t>
    </r>
  </si>
  <si>
    <r>
      <rPr>
        <vertAlign val="superscript"/>
        <sz val="7"/>
        <color indexed="8"/>
        <rFont val="Lucida Sans Unicode"/>
        <family val="2"/>
      </rPr>
      <t>(3)</t>
    </r>
    <r>
      <rPr>
        <sz val="7"/>
        <color indexed="8"/>
        <rFont val="Lucida Sans Unicode"/>
        <family val="2"/>
      </rPr>
      <t>MR in Akut-KA insgesamt: MR in Graz UKH (K614): in Kooperation mit LKH Graz II, Standort West, K673, Gerätestandort K614</t>
    </r>
  </si>
  <si>
    <r>
      <rPr>
        <vertAlign val="superscript"/>
        <sz val="7"/>
        <color indexed="8"/>
        <rFont val="Lucida Sans Unicode"/>
        <family val="2"/>
      </rPr>
      <t>(4)</t>
    </r>
    <r>
      <rPr>
        <sz val="7"/>
        <color indexed="8"/>
        <rFont val="Lucida Sans Unicode"/>
        <family val="2"/>
      </rPr>
      <t>MR im extram. Bereich: exklusive drei Kooperationen mit Akut-KA (LKH Feldbach-Fürstenfeld, K608, LKH Hartberg, K631, LKH Murtal, K672),Gerätestandorte jeweils intramural</t>
    </r>
  </si>
  <si>
    <r>
      <rPr>
        <vertAlign val="superscript"/>
        <sz val="7"/>
        <color indexed="8"/>
        <rFont val="Lucida Sans Unicode"/>
        <family val="2"/>
      </rPr>
      <t>(5)</t>
    </r>
    <r>
      <rPr>
        <sz val="7"/>
        <color indexed="8"/>
        <rFont val="Lucida Sans Unicode"/>
        <family val="2"/>
      </rPr>
      <t>STR: Geräteanzahl inkl. intraoperativ genutztem Gerät; inkl. einem als Forschungsgerät gewidmeten Gerät; vollständige Umsetzung der vorgesehenen Kapazitätserweiterung ggf. erst nach 2020 realisierbar.</t>
    </r>
  </si>
  <si>
    <t>Tirol</t>
  </si>
  <si>
    <t>RSG gültig für 2018: RSG ambulanter Teil: Beschluss Landes-Gesundheitsplattform Dezember 2012; TirKAP 2009, Änderung gem. LGBI Nr. 82/2017</t>
  </si>
  <si>
    <t>RSG aktuell per 12/2019: RSG ambulanter Teil: Beschluss Landes-Gesundheitsplattform Dezember 2012; TirKAP 2019, gem. LGBI Nr. 147/2019</t>
  </si>
  <si>
    <t>PLAN ÄAVE 2020 - RSG-Planungsstand für 2018</t>
  </si>
  <si>
    <t>PLAN ÄAVE 2020 - RSG-Planungsstand 12/2019</t>
  </si>
  <si>
    <t>PLAN- Betten gesamt Tir. KAP für 2018</t>
  </si>
  <si>
    <t>PLAN- Betten gesamtTir. KAP per 12/2019</t>
  </si>
  <si>
    <t>PLAN- Betten Tir. KAP für 2018 (LGBI 82/2017)</t>
  </si>
  <si>
    <t>PLAN- Betten  RSG-VO/LKAP (für 2018)</t>
  </si>
  <si>
    <t>PLAN- Betten 2025 (Tir. KAP per 12/2019)</t>
  </si>
  <si>
    <r>
      <t>(2)</t>
    </r>
    <r>
      <rPr>
        <sz val="7"/>
        <color indexed="8"/>
        <rFont val="Lucida Sans Unicode"/>
        <family val="2"/>
      </rPr>
      <t xml:space="preserve"> INT umfasst alle INT-E und INT-KJ exkl. NEO; Im Sanatorium Hochrum (alle Akut-KA) sind zusätzlich 4 systemisierte und 4 tatsächliche IMCU-Betten vorhanden, die im Bedarfsfall hochgefahren werden können</t>
    </r>
  </si>
  <si>
    <r>
      <rPr>
        <vertAlign val="superscript"/>
        <sz val="7"/>
        <rFont val="Lucida Sans Unicode"/>
        <family val="2"/>
      </rPr>
      <t>(4)</t>
    </r>
    <r>
      <rPr>
        <sz val="7"/>
        <rFont val="Lucida Sans Unicode"/>
        <family val="2"/>
      </rPr>
      <t xml:space="preserve"> PSY IST: exkl. 88 systemisierte und 89 tatsächliche Betten für Abhängigkeitserkrankungen und Forensik</t>
    </r>
  </si>
  <si>
    <r>
      <t>KHZ</t>
    </r>
    <r>
      <rPr>
        <vertAlign val="superscript"/>
        <sz val="7"/>
        <color indexed="8"/>
        <rFont val="Lucida Sans Unicode"/>
        <family val="2"/>
      </rPr>
      <t>(5)</t>
    </r>
  </si>
  <si>
    <t>Leistungsstandorte Z/SZ/EZ PLAN (für 2018)</t>
  </si>
  <si>
    <t>Leistungsstandorte S PLAN (für 2018)</t>
  </si>
  <si>
    <t>Leistungsstandorte A/G/L PLAN (für 2018)</t>
  </si>
  <si>
    <t>Leistungsstandorte Module PLAN (für 2018)</t>
  </si>
  <si>
    <t>Leistungsst. Z/SZ/EZ PLAN (per 12/2019)</t>
  </si>
  <si>
    <t>Leistungsstandorte S PLAN (per 12/2019)</t>
  </si>
  <si>
    <t>Leistungsst. A/G/L PLAN (per 12/2019)</t>
  </si>
  <si>
    <t>Leistungsst. Module PLAN (per 12/2019)</t>
  </si>
  <si>
    <t>PLAN-Betten Z (für 2018)</t>
  </si>
  <si>
    <t>PLAN-Betten Module (für 2018)</t>
  </si>
  <si>
    <t>PLAN-Betten Z (per 12/2019)</t>
  </si>
  <si>
    <t>PLAN-Betten Module (per 12/2019)</t>
  </si>
  <si>
    <r>
      <t>(3)</t>
    </r>
    <r>
      <rPr>
        <sz val="7"/>
        <rFont val="Lucida Sans Unicode"/>
        <family val="2"/>
      </rPr>
      <t xml:space="preserve"> IST und PLAN: sowohl autologe als auch allogene SZT</t>
    </r>
  </si>
  <si>
    <r>
      <t>(5)</t>
    </r>
    <r>
      <rPr>
        <sz val="7"/>
        <rFont val="Lucida Sans Unicode"/>
        <family val="2"/>
      </rPr>
      <t xml:space="preserve"> KHZ: IST 2018 = 1 KKAR</t>
    </r>
  </si>
  <si>
    <r>
      <t xml:space="preserve">MR </t>
    </r>
    <r>
      <rPr>
        <vertAlign val="superscript"/>
        <sz val="7"/>
        <color indexed="8"/>
        <rFont val="Lucida Sans Unicode"/>
        <family val="2"/>
      </rPr>
      <t xml:space="preserve"> 4</t>
    </r>
  </si>
  <si>
    <r>
      <t xml:space="preserve">COR </t>
    </r>
    <r>
      <rPr>
        <vertAlign val="superscript"/>
        <sz val="7"/>
        <color indexed="8"/>
        <rFont val="Lucida Sans Unicode"/>
        <family val="2"/>
      </rPr>
      <t>3</t>
    </r>
  </si>
  <si>
    <t>PLAN f. 2018</t>
  </si>
  <si>
    <t>PLAN 12/2019</t>
  </si>
  <si>
    <r>
      <rPr>
        <vertAlign val="superscript"/>
        <sz val="7"/>
        <color indexed="8"/>
        <rFont val="Lucida Sans Unicode"/>
        <family val="2"/>
      </rPr>
      <t>(2)</t>
    </r>
    <r>
      <rPr>
        <sz val="7"/>
        <color indexed="8"/>
        <rFont val="Lucida Sans Unicode"/>
        <family val="2"/>
      </rPr>
      <t>CT und MR in Nicht-Fonds-KA (San. Kettenbrücke, K708) auch extramural versorgungswirksam</t>
    </r>
  </si>
  <si>
    <r>
      <rPr>
        <vertAlign val="superscript"/>
        <sz val="7"/>
        <color indexed="8"/>
        <rFont val="Lucida Sans Unicode"/>
        <family val="2"/>
      </rPr>
      <t>(3)</t>
    </r>
    <r>
      <rPr>
        <sz val="7"/>
        <color indexed="8"/>
        <rFont val="Lucida Sans Unicode"/>
        <family val="2"/>
      </rPr>
      <t>COR in Akut KA (BKH Lienz, K714): inkl. einem DSA/COR-Kombinationsgerät</t>
    </r>
  </si>
  <si>
    <r>
      <rPr>
        <vertAlign val="superscript"/>
        <sz val="7"/>
        <color indexed="8"/>
        <rFont val="Lucida Sans Unicode"/>
        <family val="2"/>
      </rPr>
      <t>(4)</t>
    </r>
    <r>
      <rPr>
        <sz val="7"/>
        <color indexed="8"/>
        <rFont val="Lucida Sans Unicode"/>
        <family val="2"/>
      </rPr>
      <t xml:space="preserve">MR, GG insgesamt: ergänzend 3 MR mit einer Feldstärke &lt; 1 Tesla eingerichtet (intramuraler Standorte:  sonstige Akut-KA: Innsbruck </t>
    </r>
  </si>
  <si>
    <t xml:space="preserve">  (SAN Hochrum; K709; Gerät lt. SV-Info bis Ende 2018 stillgelegt); extramurale Standorte:  Kitzbühel, Mayrhofen), zwei weitere MR mit Feldstärke &lt; 1 Tesla</t>
  </si>
  <si>
    <t xml:space="preserve">  zwischenzeitlich durch MR &gt; 1 Tesla ersetzt (Standorte Imst, Sölden); ein intram. MR gem. GGP durch MR &gt; 1 Telsa ersetzt (Standort Schwaz)</t>
  </si>
  <si>
    <t>Versorgungszone West</t>
  </si>
  <si>
    <t>Vorarlberg</t>
  </si>
  <si>
    <t>RSG gültig für 2018: Regionaler Strukturplan Gesundheit, Betreuung und Pflege Vorarlberg 2020/2025, Beschluss LZK Vorarlberg 2.5.2017</t>
  </si>
  <si>
    <t>RSG aktuell per 12/2019: Regionaler Strukturplan Gesundheit, Betreuung und Pflege Vorarlberg 2020/2025</t>
  </si>
  <si>
    <t>PLAN ÄAVE-Ä - RSG-Planungsstand für 2018 (RSG 2020)</t>
  </si>
  <si>
    <t>ÄAVE-Ä spitalsambulant</t>
  </si>
  <si>
    <t xml:space="preserve">ÄAVE-Ä niedergelassene ÄrztInnen und in
selbstständigen Ambulatorien (mit Vertrag und kasseneigene) gesamt </t>
  </si>
  <si>
    <t>PLAN ÄAVE-Ä - Planungsstand RSG per 12/2019 (RSG 2020)</t>
  </si>
  <si>
    <r>
      <t>KJP</t>
    </r>
    <r>
      <rPr>
        <vertAlign val="superscript"/>
        <sz val="7"/>
        <color indexed="8"/>
        <rFont val="Lucida Sans Unicode"/>
        <family val="2"/>
      </rPr>
      <t>(5)</t>
    </r>
  </si>
  <si>
    <t>PLAN- Betten gesamt RSG per 12/2019 (RSG 2020)</t>
  </si>
  <si>
    <t>PLAN- Betten RSG per 12/2019 (RSG 2020)</t>
  </si>
  <si>
    <r>
      <t>(2)</t>
    </r>
    <r>
      <rPr>
        <sz val="7"/>
        <color indexed="8"/>
        <rFont val="Lucida Sans Unicode"/>
        <family val="2"/>
      </rPr>
      <t xml:space="preserve"> INT umfasst alle INT-E</t>
    </r>
  </si>
  <si>
    <r>
      <t>(3)</t>
    </r>
    <r>
      <rPr>
        <sz val="7"/>
        <rFont val="Lucida Sans Unicode"/>
        <family val="2"/>
      </rPr>
      <t xml:space="preserve"> inkl. TCH, GCH</t>
    </r>
  </si>
  <si>
    <r>
      <rPr>
        <vertAlign val="superscript"/>
        <sz val="7"/>
        <rFont val="Lucida Sans Unicode"/>
        <family val="2"/>
      </rPr>
      <t>(4)</t>
    </r>
    <r>
      <rPr>
        <sz val="7"/>
        <rFont val="Lucida Sans Unicode"/>
        <family val="2"/>
      </rPr>
      <t xml:space="preserve"> PSY IST: exkl. 85 systemisierte und 85 tatsächliche Betten für Abhängigkeitserkrankungen</t>
    </r>
  </si>
  <si>
    <r>
      <rPr>
        <vertAlign val="superscript"/>
        <sz val="7"/>
        <color indexed="8"/>
        <rFont val="Lucida Sans Unicode"/>
        <family val="2"/>
      </rPr>
      <t>(5)</t>
    </r>
    <r>
      <rPr>
        <sz val="7"/>
        <color indexed="8"/>
        <rFont val="Lucida Sans Unicode"/>
        <family val="2"/>
      </rPr>
      <t xml:space="preserve"> KJP: inkl. 4 PLANBetten PSO-K</t>
    </r>
  </si>
  <si>
    <r>
      <t xml:space="preserve">(3) </t>
    </r>
    <r>
      <rPr>
        <sz val="7"/>
        <rFont val="Lucida Sans Unicode"/>
        <family val="2"/>
      </rPr>
      <t>.</t>
    </r>
  </si>
  <si>
    <r>
      <t xml:space="preserve">MR </t>
    </r>
    <r>
      <rPr>
        <vertAlign val="superscript"/>
        <sz val="7"/>
        <color indexed="8"/>
        <rFont val="Lucida Sans Unicode"/>
        <family val="2"/>
      </rPr>
      <t>2, 3</t>
    </r>
  </si>
  <si>
    <t>PLAN 2018</t>
  </si>
  <si>
    <t>PLAN 12/19</t>
  </si>
  <si>
    <r>
      <rPr>
        <vertAlign val="superscript"/>
        <sz val="7"/>
        <color indexed="8"/>
        <rFont val="Lucida Sans Unicode"/>
        <family val="2"/>
      </rPr>
      <t>(1)</t>
    </r>
    <r>
      <rPr>
        <sz val="7"/>
        <color indexed="8"/>
        <rFont val="Lucida Sans Unicode"/>
        <family val="2"/>
      </rPr>
      <t>zusätzliche Funktionsgeräte: 1 CT</t>
    </r>
  </si>
  <si>
    <r>
      <rPr>
        <vertAlign val="superscript"/>
        <sz val="7"/>
        <color indexed="8"/>
        <rFont val="Lucida Sans Unicode"/>
        <family val="2"/>
      </rPr>
      <t>(2)</t>
    </r>
    <r>
      <rPr>
        <sz val="7"/>
        <color indexed="8"/>
        <rFont val="Lucida Sans Unicode"/>
        <family val="2"/>
      </rPr>
      <t>MR im extram. Bereich: inklusive 1 Kooperation mit Akut-KA (KH Bludenz, K802)</t>
    </r>
  </si>
  <si>
    <r>
      <rPr>
        <vertAlign val="superscript"/>
        <sz val="7"/>
        <color indexed="8"/>
        <rFont val="Lucida Sans Unicode"/>
        <family val="2"/>
      </rPr>
      <t>(3)</t>
    </r>
    <r>
      <rPr>
        <sz val="7"/>
        <color indexed="8"/>
        <rFont val="Lucida Sans Unicode"/>
        <family val="2"/>
      </rPr>
      <t xml:space="preserve">MR, GG insgesamt: ergänzend 1 MR mit einer Feldstärke &lt; 1 Tesla eingerichtet (intramuraler Standort, sonstige Akut-KA: Lech); 1 weiteres MR mit </t>
    </r>
  </si>
  <si>
    <t xml:space="preserve">  Feldstärke &lt; 1 Tesla zwischenzeitlich durch MR &gt; 1 Tesla ersetzt (extramuraler Standort: Lech)</t>
  </si>
  <si>
    <t>Anzahl der Betten in Fonds-KA gemäß KA-Statistik (BMSGPK) im Vergleich zu PLANBetten 2020</t>
  </si>
  <si>
    <t>Wien</t>
  </si>
  <si>
    <t>RSG gültig für 2018: RSG stationär 2020 (Beschluss LZK 21. 12. 2018), RSG ambulant 2015 (Beschluss Wr. Gesundheitsplattform Nov. 2009);  WKAP gem. LGBl. 2/2017</t>
  </si>
  <si>
    <t xml:space="preserve">RSG aktuell per 12/2019: RSG stationär 2020 (gem. Beschluss LZK 7.6.2019) bzw. RSG ambulant 2025 (Beschluss LZK 18. März 2019);  WKAP 2019 gem. LGBl. 16/2019 </t>
  </si>
  <si>
    <t>Kassenplanstellen sonst. KV-Träger (Verträge) 2016 lt. RSG 2025</t>
  </si>
  <si>
    <t>Anteil PLAN in % spitalsambulant</t>
  </si>
  <si>
    <t>Anteil PLAN in % niedergelassene ÄrztInnen und in
selbstständigen Ambulatorien (mit Vertrag und kasseneigene) gesamt</t>
  </si>
  <si>
    <t>alle Akut-KA (Fonds-KA und Nicht-Fonds-KA)</t>
  </si>
  <si>
    <t>PLAN- Betten gesamt RSG per 12/2019</t>
  </si>
  <si>
    <t>PLAN- Betten WKAP gem. LGBl. 2017 (für 2018)</t>
  </si>
  <si>
    <t>PLAN- Betten RSG per 12/2019</t>
  </si>
  <si>
    <t>*) zzgl. UKH: IST-Betten 2018: 267 tats.B = PLAN-Betten</t>
  </si>
  <si>
    <r>
      <rPr>
        <vertAlign val="superscript"/>
        <sz val="7"/>
        <rFont val="Lucida Sans Unicode"/>
        <family val="2"/>
      </rPr>
      <t>(4)</t>
    </r>
    <r>
      <rPr>
        <sz val="7"/>
        <rFont val="Lucida Sans Unicode"/>
        <family val="2"/>
      </rPr>
      <t xml:space="preserve"> PSY IST: exkl. 20 systemisierte und 20 tatsächliche Betten für Abhängigkeitserkrankungen</t>
    </r>
  </si>
  <si>
    <r>
      <t>KBRA</t>
    </r>
    <r>
      <rPr>
        <vertAlign val="superscript"/>
        <sz val="7"/>
        <rFont val="Lucida Sans Unicode"/>
        <family val="2"/>
      </rPr>
      <t>(4)</t>
    </r>
  </si>
  <si>
    <r>
      <t>KSZT</t>
    </r>
    <r>
      <rPr>
        <vertAlign val="superscript"/>
        <sz val="7"/>
        <rFont val="Lucida Sans Unicode"/>
        <family val="2"/>
      </rPr>
      <t>(4)</t>
    </r>
  </si>
  <si>
    <r>
      <t>HKLE</t>
    </r>
    <r>
      <rPr>
        <vertAlign val="superscript"/>
        <sz val="7"/>
        <rFont val="Lucida Sans Unicode"/>
        <family val="2"/>
      </rPr>
      <t>(4)</t>
    </r>
  </si>
  <si>
    <r>
      <t>ANB/B</t>
    </r>
    <r>
      <rPr>
        <vertAlign val="superscript"/>
        <sz val="7"/>
        <color indexed="8"/>
        <rFont val="Lucida Sans Unicode"/>
        <family val="2"/>
      </rPr>
      <t>(5)</t>
    </r>
  </si>
  <si>
    <r>
      <t>ANB/C</t>
    </r>
    <r>
      <rPr>
        <vertAlign val="superscript"/>
        <sz val="7"/>
        <color indexed="8"/>
        <rFont val="Lucida Sans Unicode"/>
        <family val="2"/>
      </rPr>
      <t>(5)</t>
    </r>
  </si>
  <si>
    <r>
      <t>Leistungsst. Z/SZ/EZ PLAN (RSG für 2018)</t>
    </r>
    <r>
      <rPr>
        <b/>
        <vertAlign val="superscript"/>
        <sz val="7"/>
        <rFont val="Lucida Sans Unicode"/>
        <family val="2"/>
      </rPr>
      <t>(6)</t>
    </r>
  </si>
  <si>
    <r>
      <t>Leistungsstandorte S PLAN (RSG für 2018)</t>
    </r>
    <r>
      <rPr>
        <b/>
        <vertAlign val="superscript"/>
        <sz val="7"/>
        <rFont val="Lucida Sans Unicode"/>
        <family val="2"/>
      </rPr>
      <t>(6)</t>
    </r>
  </si>
  <si>
    <r>
      <t>IST-Stand Betten</t>
    </r>
    <r>
      <rPr>
        <vertAlign val="superscript"/>
        <sz val="7"/>
        <rFont val="Lucida Sans Unicode"/>
        <family val="2"/>
      </rPr>
      <t>(7)</t>
    </r>
    <r>
      <rPr>
        <sz val="7"/>
        <rFont val="Lucida Sans Unicode"/>
        <family val="2"/>
      </rPr>
      <t xml:space="preserve"> Z/SZ/EZ 2018</t>
    </r>
  </si>
  <si>
    <r>
      <t>IST-Stand Betten</t>
    </r>
    <r>
      <rPr>
        <vertAlign val="superscript"/>
        <sz val="7"/>
        <rFont val="Lucida Sans Unicode"/>
        <family val="2"/>
      </rPr>
      <t>(7)</t>
    </r>
    <r>
      <rPr>
        <sz val="7"/>
        <rFont val="Lucida Sans Unicode"/>
        <family val="2"/>
      </rPr>
      <t xml:space="preserve"> Module 2018</t>
    </r>
  </si>
  <si>
    <r>
      <t xml:space="preserve">(5) </t>
    </r>
    <r>
      <rPr>
        <sz val="7"/>
        <rFont val="Lucida Sans Unicode"/>
        <family val="2"/>
      </rPr>
      <t>bei ANB/B u. ANB/C kein Planwert vorliegend, ist in Neurologie abgebildet</t>
    </r>
  </si>
  <si>
    <r>
      <rPr>
        <vertAlign val="superscript"/>
        <sz val="7"/>
        <color indexed="8"/>
        <rFont val="Lucida Sans Unicode"/>
        <family val="2"/>
      </rPr>
      <t>(6)</t>
    </r>
    <r>
      <rPr>
        <sz val="7"/>
        <color indexed="8"/>
        <rFont val="Lucida Sans Unicode"/>
        <family val="2"/>
      </rPr>
      <t xml:space="preserve"> Im RSG Stand 21. 12. 2018 keine Unterscheidung zwischen Z- und S-Leistungsstandorten</t>
    </r>
  </si>
  <si>
    <r>
      <t>(3)</t>
    </r>
    <r>
      <rPr>
        <sz val="7"/>
        <rFont val="Lucida Sans Unicode"/>
        <family val="2"/>
      </rPr>
      <t xml:space="preserve"> zusätzlich 3 Standorte eingeschränkt auf autologe SZT</t>
    </r>
  </si>
  <si>
    <r>
      <t>(7)</t>
    </r>
    <r>
      <rPr>
        <sz val="7"/>
        <rFont val="Lucida Sans Unicode"/>
        <family val="2"/>
      </rPr>
      <t xml:space="preserve"> IST-Stand = tatsächliche Betten</t>
    </r>
  </si>
  <si>
    <r>
      <t>(4)</t>
    </r>
    <r>
      <rPr>
        <sz val="7"/>
        <rFont val="Lucida Sans Unicode"/>
        <family val="2"/>
      </rPr>
      <t xml:space="preserve"> KBRA, KSZT, HKLE jeweils ein Standort vorhanden, aber im RSG Stand 21.12.2018 noch nicht ausgewiesen</t>
    </r>
  </si>
  <si>
    <r>
      <t xml:space="preserve">CT </t>
    </r>
    <r>
      <rPr>
        <vertAlign val="superscript"/>
        <sz val="7"/>
        <color indexed="8"/>
        <rFont val="Lucida Sans Unicode"/>
        <family val="2"/>
      </rPr>
      <t>2, 4</t>
    </r>
  </si>
  <si>
    <r>
      <t xml:space="preserve">MR </t>
    </r>
    <r>
      <rPr>
        <vertAlign val="superscript"/>
        <sz val="7"/>
        <color indexed="8"/>
        <rFont val="Lucida Sans Unicode"/>
        <family val="2"/>
      </rPr>
      <t>3, 4, 5</t>
    </r>
  </si>
  <si>
    <t>PLAN f.2018</t>
  </si>
  <si>
    <r>
      <rPr>
        <vertAlign val="superscript"/>
        <sz val="7"/>
        <color indexed="8"/>
        <rFont val="Lucida Sans Unicode"/>
        <family val="2"/>
      </rPr>
      <t>(1)</t>
    </r>
    <r>
      <rPr>
        <sz val="7"/>
        <color indexed="8"/>
        <rFont val="Lucida Sans Unicode"/>
        <family val="2"/>
      </rPr>
      <t>zusätzliche Funktionsgeräte: 9 CT, 1 MR, 1 COR</t>
    </r>
  </si>
  <si>
    <r>
      <rPr>
        <vertAlign val="superscript"/>
        <sz val="7"/>
        <color indexed="8"/>
        <rFont val="Lucida Sans Unicode"/>
        <family val="2"/>
      </rPr>
      <t>(2)</t>
    </r>
    <r>
      <rPr>
        <sz val="7"/>
        <color indexed="8"/>
        <rFont val="Lucida Sans Unicode"/>
        <family val="2"/>
      </rPr>
      <t xml:space="preserve">CT in Fonds-KA: exkl. 1 Koop. mit extramuralem betreiber (Standort Hartmannspital; K915; von extramuralem Anbieter betrieben) </t>
    </r>
  </si>
  <si>
    <r>
      <rPr>
        <vertAlign val="superscript"/>
        <sz val="7"/>
        <color indexed="8"/>
        <rFont val="Lucida Sans Unicode"/>
        <family val="2"/>
      </rPr>
      <t>(3)</t>
    </r>
    <r>
      <rPr>
        <sz val="7"/>
        <color indexed="8"/>
        <rFont val="Lucida Sans Unicode"/>
        <family val="2"/>
      </rPr>
      <t>MR, GG insgesamt: ergänzend 3 MR mit einer Feldstärke &lt; 1 Tesla eingerichtet (je ein Standort in Fonds-KA, sonstige Akut-KA sowie extramural)</t>
    </r>
  </si>
  <si>
    <r>
      <rPr>
        <vertAlign val="superscript"/>
        <sz val="7"/>
        <color indexed="8"/>
        <rFont val="Lucida Sans Unicode"/>
        <family val="2"/>
      </rPr>
      <t>(4)</t>
    </r>
    <r>
      <rPr>
        <sz val="7"/>
        <color indexed="8"/>
        <rFont val="Lucida Sans Unicode"/>
        <family val="2"/>
      </rPr>
      <t xml:space="preserve">In Wien soll es künftig im extramuralen Bereich integrierte Schnittbildzentren geben. Jedes Zentrum soll je 1 CT- und 1 MR-Gerät sowie sämtliche radiologische Leistungen anbieten. </t>
    </r>
  </si>
  <si>
    <r>
      <rPr>
        <vertAlign val="superscript"/>
        <sz val="7"/>
        <color indexed="8"/>
        <rFont val="Lucida Sans Unicode"/>
        <family val="2"/>
      </rPr>
      <t>(5)</t>
    </r>
    <r>
      <rPr>
        <sz val="7"/>
        <color indexed="8"/>
        <rFont val="Lucida Sans Unicode"/>
        <family val="2"/>
      </rPr>
      <t>MR, Fonds-KA: Weiterführende Berücksichtigung des MR im K971 in Rubrik GGP in Abstimmung mit Umsetzung in K976</t>
    </r>
  </si>
  <si>
    <r>
      <rPr>
        <vertAlign val="superscript"/>
        <sz val="7"/>
        <color indexed="8"/>
        <rFont val="Lucida Sans Unicode"/>
        <family val="2"/>
      </rPr>
      <t>(6)</t>
    </r>
    <r>
      <rPr>
        <sz val="7"/>
        <color indexed="8"/>
        <rFont val="Lucida Sans Unicode"/>
        <family val="2"/>
      </rPr>
      <t xml:space="preserve">STR: exklusive Gammaknife  </t>
    </r>
  </si>
  <si>
    <t xml:space="preserve">Anzahl der Betten in Fonds-KA gemäß KA-Statistik (BMSGPK) im Vergleich zu PLANBetten 2020 </t>
  </si>
  <si>
    <t>Österreich gesamt</t>
  </si>
  <si>
    <t>Kassenplanstellen sonst. KV-Träger</t>
  </si>
  <si>
    <t>PLAN ÄAVE - RSG-Planungsstand für 2018</t>
  </si>
  <si>
    <t>PLAN ÄAVE - Planungsstand per 12/2019 (RSG 2025/2020)</t>
  </si>
  <si>
    <t>*) zzgl. UKH: IST-Betten 2018: 873 tats.B = PLAN-Betten</t>
  </si>
  <si>
    <r>
      <t>KIJU</t>
    </r>
    <r>
      <rPr>
        <vertAlign val="superscript"/>
        <sz val="7"/>
        <color indexed="8"/>
        <rFont val="Lucida Sans Unicode"/>
        <family val="2"/>
      </rPr>
      <t>(3)</t>
    </r>
  </si>
  <si>
    <r>
      <t>(3)</t>
    </r>
    <r>
      <rPr>
        <sz val="7"/>
        <rFont val="Lucida Sans Unicode"/>
        <family val="2"/>
      </rPr>
      <t xml:space="preserve"> KIJU keine abgestufte Planung ausgewiesen</t>
    </r>
  </si>
  <si>
    <r>
      <t>(3)</t>
    </r>
    <r>
      <rPr>
        <sz val="7"/>
        <rFont val="Lucida Sans Unicode"/>
        <family val="2"/>
      </rPr>
      <t xml:space="preserve"> IST-Stand = tatsächliche Betten</t>
    </r>
  </si>
  <si>
    <r>
      <t>IST-Stand Betten</t>
    </r>
    <r>
      <rPr>
        <vertAlign val="superscript"/>
        <sz val="7"/>
        <rFont val="Lucida Sans Unicode"/>
        <family val="2"/>
      </rPr>
      <t>(3)</t>
    </r>
    <r>
      <rPr>
        <sz val="7"/>
        <rFont val="Lucida Sans Unicode"/>
        <family val="2"/>
      </rPr>
      <t xml:space="preserve"> Z/SZ/EZ 2018</t>
    </r>
  </si>
  <si>
    <r>
      <t>IST-Stand Betten</t>
    </r>
    <r>
      <rPr>
        <vertAlign val="superscript"/>
        <sz val="7"/>
        <rFont val="Lucida Sans Unicode"/>
        <family val="2"/>
      </rPr>
      <t>(3)</t>
    </r>
    <r>
      <rPr>
        <sz val="7"/>
        <rFont val="Lucida Sans Unicode"/>
        <family val="2"/>
      </rPr>
      <t xml:space="preserve"> Module 2018</t>
    </r>
  </si>
  <si>
    <t>Leistungsst. Z/SZ/EZ PLAN (RSG für 2018)</t>
  </si>
  <si>
    <r>
      <rPr>
        <vertAlign val="superscript"/>
        <sz val="7"/>
        <color indexed="8"/>
        <rFont val="Lucida Sans Unicode"/>
        <family val="2"/>
      </rPr>
      <t>(1)</t>
    </r>
    <r>
      <rPr>
        <sz val="7"/>
        <color indexed="8"/>
        <rFont val="Lucida Sans Unicode"/>
        <family val="2"/>
      </rPr>
      <t>zusätzliche Funktionsgeräte: 25 CT, 3 MR, 2 COR, 2 STR</t>
    </r>
  </si>
  <si>
    <r>
      <rPr>
        <vertAlign val="superscript"/>
        <sz val="7"/>
        <rFont val="Lucida Sans Unicode"/>
        <family val="2"/>
      </rPr>
      <t>(5)</t>
    </r>
    <r>
      <rPr>
        <sz val="7"/>
        <rFont val="Lucida Sans Unicode"/>
        <family val="2"/>
      </rPr>
      <t xml:space="preserve"> Die Angaben umfassen sowohl (voll)stationäre Betten als auch TK-Plätze und ambBP.</t>
    </r>
  </si>
  <si>
    <r>
      <t>(1)</t>
    </r>
    <r>
      <rPr>
        <sz val="7"/>
        <rFont val="Lucida Sans Unicode"/>
        <family val="2"/>
      </rPr>
      <t xml:space="preserve"> Leistungsstandorte Z und Module sowie Betten gemäß ÜRVP und Module verbindlich einzutragen; Festlegungen Versorgungsstufe/Module für Standorte sofern in RSG abgebildet</t>
    </r>
  </si>
  <si>
    <t>ÄAVE und ÄAVE-Äquivalente insgesamt (ohne Burgenland)</t>
  </si>
  <si>
    <r>
      <t>PSY</t>
    </r>
    <r>
      <rPr>
        <vertAlign val="superscript"/>
        <sz val="7"/>
        <rFont val="Lucida Sans Unicode"/>
        <family val="2"/>
      </rPr>
      <t>(4)</t>
    </r>
  </si>
  <si>
    <r>
      <t>PLAN- Betten RSG per 12/2019</t>
    </r>
    <r>
      <rPr>
        <b/>
        <vertAlign val="superscript"/>
        <sz val="7"/>
        <rFont val="Lucida Sans Unicode"/>
        <family val="2"/>
      </rPr>
      <t>(5)</t>
    </r>
  </si>
  <si>
    <r>
      <rPr>
        <vertAlign val="superscript"/>
        <sz val="7"/>
        <rFont val="Lucida Sans Unicode"/>
        <family val="2"/>
      </rPr>
      <t>(4)</t>
    </r>
    <r>
      <rPr>
        <sz val="7"/>
        <rFont val="Lucida Sans Unicode"/>
        <family val="2"/>
      </rPr>
      <t xml:space="preserve"> in einigen BL inkl. Betten für Abhängigkeitserkrankungen und/oder Forensik, zum Teil in IST und PLAN unterschiedlich berücksichtigt</t>
    </r>
  </si>
  <si>
    <r>
      <rPr>
        <vertAlign val="superscript"/>
        <sz val="7"/>
        <rFont val="Lucida Sans Unicode"/>
        <family val="2"/>
      </rPr>
      <t>(5)</t>
    </r>
    <r>
      <rPr>
        <sz val="7"/>
        <rFont val="Lucida Sans Unicode"/>
        <family val="2"/>
      </rPr>
      <t xml:space="preserve"> Zahlen für die Steiermark sind intramurale Gesamtkapazitäten (Betten und ambBP)</t>
    </r>
  </si>
  <si>
    <t>PLAN per 12/2019</t>
  </si>
  <si>
    <t>Bundesweite Summendarstellung nicht möglich, da die Zahlen nicht für alle Bundesländer verfügbar sind</t>
  </si>
  <si>
    <t>Bundesweite Summendarstellung nicht möglich, da die ÄAVE nach Sektor nicht für alle Bundesländer verfügbar sind</t>
  </si>
  <si>
    <t>Bundesweite Summendarstellung aufgrund nicht vorhandener Darstellung in einigen Bundesländern nicht verfügbar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</si>
</sst>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scheme val="minor"/>
    </font>
    <font>
      <sz val="7"/>
      <color indexed="8"/>
      <name val="Lucida Sans Unicode"/>
      <family val="2"/>
    </font>
    <font>
      <b/>
      <sz val="12"/>
      <name val="Lucida Sans Unicode"/>
      <family val="2"/>
    </font>
    <font>
      <sz val="12"/>
      <name val="Lucida Sans Unicode"/>
      <family val="2"/>
    </font>
    <font>
      <sz val="7"/>
      <name val="Lucida Sans Unicode"/>
      <family val="2"/>
    </font>
    <font>
      <b/>
      <u/>
      <sz val="10"/>
      <color rgb="FFFF0000"/>
      <name val="Calibri"/>
      <family val="2"/>
      <scheme val="minor"/>
    </font>
    <font>
      <sz val="12"/>
      <color indexed="8"/>
      <name val="Lucida Sans Unicode"/>
      <family val="2"/>
    </font>
    <font>
      <sz val="7"/>
      <color rgb="FFFF0000"/>
      <name val="Lucida Sans Unicode"/>
      <family val="2"/>
    </font>
    <font>
      <i/>
      <sz val="7"/>
      <color indexed="8"/>
      <name val="Lucida Sans Unicode"/>
      <family val="2"/>
    </font>
    <font>
      <b/>
      <sz val="7"/>
      <color indexed="8"/>
      <name val="Lucida Sans Unicode"/>
      <family val="2"/>
    </font>
    <font>
      <sz val="7"/>
      <color rgb="FF7030A0"/>
      <name val="Lucida Sans Unicode"/>
      <family val="2"/>
    </font>
    <font>
      <sz val="7"/>
      <color theme="1"/>
      <name val="Lucida Sans Unicode"/>
      <family val="2"/>
    </font>
    <font>
      <vertAlign val="superscript"/>
      <sz val="7"/>
      <color indexed="8"/>
      <name val="Lucida Sans Unicode"/>
      <family val="2"/>
    </font>
    <font>
      <sz val="7"/>
      <color theme="1" tint="0.499984740745262"/>
      <name val="Lucida Sans Unicode"/>
      <family val="2"/>
    </font>
    <font>
      <b/>
      <sz val="7"/>
      <color theme="1" tint="0.499984740745262"/>
      <name val="Lucida Sans Unicode"/>
      <family val="2"/>
    </font>
    <font>
      <b/>
      <sz val="7"/>
      <name val="Lucida Sans Unicode"/>
      <family val="2"/>
    </font>
    <font>
      <sz val="7"/>
      <color theme="0" tint="-0.499984740745262"/>
      <name val="Lucida Sans Unicode"/>
      <family val="2"/>
    </font>
    <font>
      <b/>
      <sz val="7"/>
      <color theme="0" tint="-0.499984740745262"/>
      <name val="Lucida Sans Unicode"/>
      <family val="2"/>
    </font>
    <font>
      <sz val="7"/>
      <color rgb="FF0070C0"/>
      <name val="Lucida Sans Unicode"/>
      <family val="2"/>
    </font>
    <font>
      <sz val="7"/>
      <color indexed="8"/>
      <name val="Arial"/>
      <family val="2"/>
    </font>
    <font>
      <vertAlign val="superscript"/>
      <sz val="7"/>
      <name val="Lucida Sans Unicode"/>
      <family val="2"/>
    </font>
    <font>
      <b/>
      <vertAlign val="superscript"/>
      <sz val="7"/>
      <color indexed="8"/>
      <name val="Lucida Sans Unicode"/>
      <family val="2"/>
    </font>
    <font>
      <vertAlign val="superscript"/>
      <sz val="7"/>
      <color indexed="8"/>
      <name val="Arial"/>
      <family val="2"/>
    </font>
    <font>
      <sz val="10"/>
      <name val="Arial"/>
      <family val="2"/>
    </font>
    <font>
      <b/>
      <sz val="8"/>
      <name val="Lucida Sans Unicode"/>
      <family val="2"/>
    </font>
    <font>
      <sz val="8"/>
      <name val="Lucida Sans Unicode"/>
      <family val="2"/>
    </font>
    <font>
      <sz val="8"/>
      <color theme="1"/>
      <name val="Calibri"/>
      <family val="2"/>
      <scheme val="minor"/>
    </font>
    <font>
      <sz val="8"/>
      <color theme="1"/>
      <name val="Lucida Sans Unicode"/>
      <family val="2"/>
    </font>
    <font>
      <strike/>
      <sz val="8"/>
      <color theme="1"/>
      <name val="Lucida Sans Unicode"/>
      <family val="2"/>
    </font>
    <font>
      <sz val="8"/>
      <color indexed="8"/>
      <name val="Lucida Sans Unicode"/>
      <family val="2"/>
    </font>
    <font>
      <strike/>
      <sz val="8"/>
      <color indexed="8"/>
      <name val="Lucida Sans Unicode"/>
      <family val="2"/>
    </font>
    <font>
      <i/>
      <sz val="8"/>
      <color theme="1"/>
      <name val="Lucida Sans Unicode"/>
      <family val="2"/>
    </font>
    <font>
      <i/>
      <sz val="8"/>
      <name val="Lucida Sans Unicode"/>
      <family val="2"/>
    </font>
    <font>
      <b/>
      <sz val="8"/>
      <color indexed="8"/>
      <name val="Lucida Sans Unicode"/>
      <family val="2"/>
    </font>
    <font>
      <b/>
      <sz val="11"/>
      <color theme="1"/>
      <name val="Calibri"/>
      <family val="2"/>
      <scheme val="minor"/>
    </font>
    <font>
      <b/>
      <vertAlign val="superscript"/>
      <sz val="7"/>
      <name val="Lucida Sans Unicode"/>
      <family val="2"/>
    </font>
    <font>
      <b/>
      <sz val="7"/>
      <color theme="1"/>
      <name val="Lucida Sans Unicode"/>
      <family val="2"/>
    </font>
    <font>
      <b/>
      <sz val="8"/>
      <color indexed="81"/>
      <name val="Segoe UI"/>
      <family val="2"/>
    </font>
    <font>
      <vertAlign val="superscript"/>
      <sz val="7"/>
      <color theme="0" tint="-0.499984740745262"/>
      <name val="Lucida Sans Unicode"/>
      <family val="2"/>
    </font>
    <font>
      <b/>
      <sz val="12"/>
      <color indexed="8"/>
      <name val="Lucida Sans Unicode"/>
      <family val="2"/>
    </font>
    <font>
      <sz val="7"/>
      <color theme="5" tint="-0.249977111117893"/>
      <name val="Lucida Sans Unicode"/>
      <family val="2"/>
    </font>
  </fonts>
  <fills count="13">
    <fill>
      <patternFill patternType="none"/>
    </fill>
    <fill>
      <patternFill patternType="gray125"/>
    </fill>
    <fill>
      <patternFill patternType="solid">
        <fgColor theme="0"/>
        <bgColor indexed="64"/>
      </patternFill>
    </fill>
    <fill>
      <patternFill patternType="solid">
        <fgColor rgb="FFC4D79B"/>
        <bgColor indexed="64"/>
      </patternFill>
    </fill>
    <fill>
      <patternFill patternType="gray125">
        <bgColor theme="0"/>
      </patternFill>
    </fill>
    <fill>
      <patternFill patternType="solid">
        <fgColor theme="0" tint="-0.249977111117893"/>
        <bgColor indexed="64"/>
      </patternFill>
    </fill>
    <fill>
      <patternFill patternType="solid">
        <fgColor theme="2"/>
        <bgColor indexed="64"/>
      </patternFill>
    </fill>
    <fill>
      <patternFill patternType="gray125">
        <bgColor rgb="FFC4D79B"/>
      </patternFill>
    </fill>
    <fill>
      <patternFill patternType="solid">
        <fgColor theme="0" tint="-0.14999847407452621"/>
        <bgColor indexed="64"/>
      </patternFill>
    </fill>
    <fill>
      <patternFill patternType="solid">
        <fgColor theme="6" tint="0.39997558519241921"/>
        <bgColor indexed="64"/>
      </patternFill>
    </fill>
    <fill>
      <patternFill patternType="solid">
        <fgColor indexed="65"/>
        <bgColor indexed="64"/>
      </patternFill>
    </fill>
    <fill>
      <patternFill patternType="solid">
        <fgColor rgb="FF00B0F0"/>
        <bgColor indexed="64"/>
      </patternFill>
    </fill>
    <fill>
      <patternFill patternType="gray125">
        <bgColor rgb="FF00B0F0"/>
      </patternFill>
    </fill>
  </fills>
  <borders count="106">
    <border>
      <left/>
      <right/>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int="-0.24994659260841701"/>
      </top>
      <bottom style="medium">
        <color theme="0" tint="-0.24994659260841701"/>
      </bottom>
      <diagonal/>
    </border>
    <border>
      <left/>
      <right style="thin">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indexed="64"/>
      </right>
      <top/>
      <bottom style="thin">
        <color theme="0" tint="-0.24994659260841701"/>
      </bottom>
      <diagonal/>
    </border>
    <border>
      <left style="medium">
        <color indexed="64"/>
      </left>
      <right style="medium">
        <color theme="0" tint="-0.24994659260841701"/>
      </right>
      <top/>
      <bottom style="thin">
        <color theme="0" tint="-0.24994659260841701"/>
      </bottom>
      <diagonal/>
    </border>
    <border>
      <left/>
      <right/>
      <top/>
      <bottom style="thin">
        <color theme="0" tint="-0.24994659260841701"/>
      </bottom>
      <diagonal/>
    </border>
    <border>
      <left style="medium">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medium">
        <color theme="0" tint="-0.24994659260841701"/>
      </right>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indexed="64"/>
      </right>
      <top style="thin">
        <color theme="0" tint="-0.24994659260841701"/>
      </top>
      <bottom style="thin">
        <color theme="0" tint="-0.24994659260841701"/>
      </bottom>
      <diagonal/>
    </border>
    <border>
      <left style="medium">
        <color indexed="64"/>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indexed="64"/>
      </right>
      <top style="thin">
        <color theme="0" tint="-0.24994659260841701"/>
      </top>
      <bottom style="medium">
        <color theme="0" tint="-0.24994659260841701"/>
      </bottom>
      <diagonal/>
    </border>
    <border>
      <left style="medium">
        <color indexed="64"/>
      </left>
      <right style="medium">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thin">
        <color theme="0" tint="-0.24994659260841701"/>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right/>
      <top/>
      <bottom style="medium">
        <color theme="0" tint="-0.24994659260841701"/>
      </bottom>
      <diagonal/>
    </border>
    <border>
      <left/>
      <right style="thin">
        <color theme="0" tint="-0.24994659260841701"/>
      </right>
      <top/>
      <bottom style="medium">
        <color theme="0" tint="-0.24994659260841701"/>
      </bottom>
      <diagonal/>
    </border>
    <border>
      <left style="medium">
        <color theme="0" tint="-0.24994659260841701"/>
      </left>
      <right style="thin">
        <color indexed="64"/>
      </right>
      <top style="medium">
        <color theme="0" tint="-0.24994659260841701"/>
      </top>
      <bottom style="thin">
        <color theme="0" tint="-0.24994659260841701"/>
      </bottom>
      <diagonal/>
    </border>
    <border>
      <left style="medium">
        <color indexed="64"/>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indexed="64"/>
      </right>
      <top/>
      <bottom/>
      <diagonal/>
    </border>
    <border>
      <left style="medium">
        <color indexed="64"/>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indexed="64"/>
      </left>
      <right style="thin">
        <color indexed="64"/>
      </right>
      <top style="medium">
        <color indexed="64"/>
      </top>
      <bottom style="thin">
        <color theme="0" tint="-0.24994659260841701"/>
      </bottom>
      <diagonal/>
    </border>
    <border>
      <left style="medium">
        <color indexed="64"/>
      </left>
      <right style="medium">
        <color theme="0" tint="-0.24994659260841701"/>
      </right>
      <top style="medium">
        <color indexed="64"/>
      </top>
      <bottom style="thin">
        <color theme="0" tint="-0.24994659260841701"/>
      </bottom>
      <diagonal/>
    </border>
    <border>
      <left style="medium">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medium">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bottom style="thin">
        <color theme="0" tint="-0.24994659260841701"/>
      </bottom>
      <diagonal/>
    </border>
    <border>
      <left style="medium">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medium">
        <color theme="0" tint="-0.24994659260841701"/>
      </right>
      <top style="thin">
        <color theme="0" tint="-0.24994659260841701"/>
      </top>
      <bottom style="medium">
        <color indexed="64"/>
      </bottom>
      <diagonal/>
    </border>
    <border>
      <left style="medium">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medium">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thin">
        <color theme="0" tint="-0.24994659260841701"/>
      </right>
      <top/>
      <bottom/>
      <diagonal/>
    </border>
    <border>
      <left/>
      <right style="medium">
        <color theme="0" tint="-0.24994659260841701"/>
      </right>
      <top/>
      <bottom/>
      <diagonal/>
    </border>
    <border>
      <left style="thin">
        <color theme="0" tint="-0.24994659260841701"/>
      </left>
      <right/>
      <top style="medium">
        <color theme="0" tint="-0.24994659260841701"/>
      </top>
      <bottom style="medium">
        <color theme="0" tint="-0.24994659260841701"/>
      </bottom>
      <diagonal/>
    </border>
    <border>
      <left style="medium">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medium">
        <color indexed="64"/>
      </left>
      <right/>
      <top style="medium">
        <color indexed="64"/>
      </top>
      <bottom style="medium">
        <color theme="0" tint="-0.24994659260841701"/>
      </bottom>
      <diagonal/>
    </border>
    <border>
      <left style="medium">
        <color theme="0" tint="-0.24994659260841701"/>
      </left>
      <right/>
      <top style="medium">
        <color indexed="64"/>
      </top>
      <bottom/>
      <diagonal/>
    </border>
    <border>
      <left/>
      <right/>
      <top style="medium">
        <color indexed="64"/>
      </top>
      <bottom/>
      <diagonal/>
    </border>
    <border>
      <left/>
      <right style="medium">
        <color theme="0" tint="-0.24994659260841701"/>
      </right>
      <top style="medium">
        <color indexed="64"/>
      </top>
      <bottom/>
      <diagonal/>
    </border>
    <border>
      <left/>
      <right style="medium">
        <color indexed="64"/>
      </right>
      <top style="medium">
        <color indexed="64"/>
      </top>
      <bottom/>
      <diagonal/>
    </border>
    <border>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medium">
        <color theme="0" tint="-0.24994659260841701"/>
      </left>
      <right/>
      <top/>
      <bottom style="medium">
        <color indexed="64"/>
      </bottom>
      <diagonal/>
    </border>
    <border>
      <left/>
      <right/>
      <top/>
      <bottom style="medium">
        <color indexed="64"/>
      </bottom>
      <diagonal/>
    </border>
    <border>
      <left/>
      <right style="medium">
        <color theme="0" tint="-0.24994659260841701"/>
      </right>
      <top/>
      <bottom style="medium">
        <color indexed="64"/>
      </bottom>
      <diagonal/>
    </border>
    <border>
      <left/>
      <right style="medium">
        <color indexed="64"/>
      </right>
      <top/>
      <bottom style="medium">
        <color indexed="64"/>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top style="medium">
        <color indexed="64"/>
      </top>
      <bottom style="medium">
        <color theme="0" tint="-0.24994659260841701"/>
      </bottom>
      <diagonal/>
    </border>
    <border>
      <left/>
      <right/>
      <top style="medium">
        <color indexed="64"/>
      </top>
      <bottom style="medium">
        <color theme="0" tint="-0.24994659260841701"/>
      </bottom>
      <diagonal/>
    </border>
    <border>
      <left/>
      <right style="medium">
        <color indexed="64"/>
      </right>
      <top style="medium">
        <color indexed="64"/>
      </top>
      <bottom style="medium">
        <color theme="0" tint="-0.24994659260841701"/>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medium">
        <color indexed="64"/>
      </top>
      <bottom/>
      <diagonal/>
    </border>
    <border>
      <left/>
      <right style="medium">
        <color indexed="64"/>
      </right>
      <top style="thin">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top style="medium">
        <color theme="0" tint="-0.24994659260841701"/>
      </top>
      <bottom/>
      <diagonal/>
    </border>
    <border>
      <left style="thin">
        <color theme="0" tint="-0.24994659260841701"/>
      </left>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6" tint="0.39994506668294322"/>
      </left>
      <right style="thin">
        <color theme="6" tint="0.39994506668294322"/>
      </right>
      <top style="thin">
        <color theme="6" tint="0.39994506668294322"/>
      </top>
      <bottom/>
      <diagonal/>
    </border>
    <border>
      <left style="thin">
        <color theme="0" tint="-0.24994659260841701"/>
      </left>
      <right style="medium">
        <color theme="0" tint="-0.24994659260841701"/>
      </right>
      <top/>
      <bottom style="thin">
        <color theme="0" tint="-0.24994659260841701"/>
      </bottom>
      <diagonal/>
    </border>
  </borders>
  <cellStyleXfs count="2">
    <xf numFmtId="0" fontId="0" fillId="0" borderId="0"/>
    <xf numFmtId="0" fontId="23" fillId="0" borderId="0"/>
  </cellStyleXfs>
  <cellXfs count="704">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xf>
    <xf numFmtId="0" fontId="7" fillId="2" borderId="0" xfId="0" applyFont="1" applyFill="1" applyBorder="1" applyAlignment="1">
      <alignment horizontal="left" vertical="center"/>
    </xf>
    <xf numFmtId="0" fontId="8" fillId="3" borderId="0" xfId="0" applyFont="1" applyFill="1" applyBorder="1" applyAlignment="1">
      <alignment vertical="center"/>
    </xf>
    <xf numFmtId="0" fontId="1" fillId="4" borderId="0" xfId="0" applyFont="1" applyFill="1" applyAlignment="1">
      <alignment vertical="center"/>
    </xf>
    <xf numFmtId="0" fontId="1" fillId="0" borderId="0" xfId="0" applyFont="1" applyFill="1" applyAlignment="1">
      <alignment vertical="center"/>
    </xf>
    <xf numFmtId="0" fontId="9" fillId="2" borderId="0" xfId="0"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1" fillId="2" borderId="0" xfId="0" applyFont="1" applyFill="1" applyBorder="1" applyAlignment="1">
      <alignment horizontal="center"/>
    </xf>
    <xf numFmtId="0" fontId="1" fillId="2" borderId="0" xfId="0" applyFont="1" applyFill="1" applyBorder="1" applyAlignment="1"/>
    <xf numFmtId="0" fontId="1" fillId="0" borderId="0" xfId="0" applyFont="1" applyFill="1" applyBorder="1" applyAlignment="1"/>
    <xf numFmtId="0" fontId="8" fillId="0" borderId="0" xfId="0" applyFont="1" applyFill="1" applyBorder="1" applyAlignment="1">
      <alignment horizontal="right"/>
    </xf>
    <xf numFmtId="0" fontId="1" fillId="0" borderId="0" xfId="0" applyFont="1" applyFill="1" applyBorder="1" applyAlignment="1">
      <alignment horizontal="center"/>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6" borderId="7" xfId="0" applyFont="1" applyFill="1" applyBorder="1" applyAlignment="1">
      <alignment horizontal="right" vertical="center" wrapText="1"/>
    </xf>
    <xf numFmtId="0" fontId="9" fillId="6" borderId="8" xfId="0" applyFont="1" applyFill="1" applyBorder="1" applyAlignment="1">
      <alignment horizontal="right" vertical="center"/>
    </xf>
    <xf numFmtId="0" fontId="1" fillId="6" borderId="7" xfId="0" applyFont="1" applyFill="1" applyBorder="1" applyAlignment="1">
      <alignment horizontal="center" vertical="center"/>
    </xf>
    <xf numFmtId="0" fontId="1" fillId="6" borderId="9" xfId="0" applyFont="1" applyFill="1" applyBorder="1" applyAlignment="1">
      <alignment horizontal="center" vertical="center"/>
    </xf>
    <xf numFmtId="0" fontId="4"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8" xfId="0" applyFont="1" applyFill="1" applyBorder="1" applyAlignment="1">
      <alignment horizontal="center" vertical="center"/>
    </xf>
    <xf numFmtId="0" fontId="9" fillId="6" borderId="8" xfId="0" applyFont="1" applyFill="1" applyBorder="1" applyAlignment="1">
      <alignment horizontal="center" vertical="center"/>
    </xf>
    <xf numFmtId="1" fontId="1" fillId="2" borderId="11" xfId="0" applyNumberFormat="1" applyFont="1" applyFill="1" applyBorder="1" applyAlignment="1">
      <alignment horizontal="right" vertical="center"/>
    </xf>
    <xf numFmtId="1" fontId="1" fillId="2" borderId="12" xfId="0" applyNumberFormat="1" applyFont="1" applyFill="1" applyBorder="1" applyAlignment="1">
      <alignment horizontal="right" vertical="center"/>
    </xf>
    <xf numFmtId="164" fontId="1" fillId="2" borderId="13" xfId="0" applyNumberFormat="1" applyFont="1" applyFill="1" applyBorder="1" applyAlignment="1">
      <alignment horizontal="center" vertical="center"/>
    </xf>
    <xf numFmtId="164" fontId="13" fillId="2" borderId="13"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164" fontId="1" fillId="2" borderId="16" xfId="0" applyNumberFormat="1" applyFont="1" applyFill="1" applyBorder="1" applyAlignment="1">
      <alignment horizontal="center" vertical="center"/>
    </xf>
    <xf numFmtId="164" fontId="13" fillId="2" borderId="16" xfId="0" applyNumberFormat="1" applyFont="1" applyFill="1" applyBorder="1" applyAlignment="1">
      <alignment horizontal="center" vertical="center"/>
    </xf>
    <xf numFmtId="164" fontId="9" fillId="2" borderId="16" xfId="0" applyNumberFormat="1" applyFont="1" applyFill="1" applyBorder="1" applyAlignment="1">
      <alignment horizontal="center" vertical="center"/>
    </xf>
    <xf numFmtId="164" fontId="1" fillId="2" borderId="19" xfId="0" applyNumberFormat="1" applyFont="1" applyFill="1" applyBorder="1" applyAlignment="1">
      <alignment horizontal="center" vertical="center"/>
    </xf>
    <xf numFmtId="164" fontId="13" fillId="2" borderId="19"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164" fontId="1" fillId="2" borderId="20"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xf>
    <xf numFmtId="164" fontId="13" fillId="2" borderId="18"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 fontId="1" fillId="0" borderId="22" xfId="0" applyNumberFormat="1" applyFont="1" applyFill="1" applyBorder="1" applyAlignment="1">
      <alignment horizontal="right" vertical="center"/>
    </xf>
    <xf numFmtId="1" fontId="1" fillId="0" borderId="23" xfId="0" applyNumberFormat="1" applyFont="1" applyFill="1" applyBorder="1" applyAlignment="1">
      <alignment horizontal="right" vertical="center"/>
    </xf>
    <xf numFmtId="0" fontId="1" fillId="2" borderId="24" xfId="0" applyFont="1" applyFill="1" applyBorder="1" applyAlignment="1">
      <alignment horizontal="right" vertical="center"/>
    </xf>
    <xf numFmtId="0" fontId="1" fillId="2" borderId="25" xfId="0" applyFont="1" applyFill="1" applyBorder="1" applyAlignment="1">
      <alignment horizontal="right" vertical="center"/>
    </xf>
    <xf numFmtId="164" fontId="13" fillId="4" borderId="26" xfId="0" applyNumberFormat="1" applyFont="1" applyFill="1" applyBorder="1" applyAlignment="1">
      <alignment horizontal="center" vertical="center"/>
    </xf>
    <xf numFmtId="164" fontId="1" fillId="4" borderId="26" xfId="0" applyNumberFormat="1" applyFont="1" applyFill="1" applyBorder="1" applyAlignment="1">
      <alignment horizontal="center" vertical="center"/>
    </xf>
    <xf numFmtId="164" fontId="1" fillId="4" borderId="27" xfId="0" applyNumberFormat="1" applyFont="1" applyFill="1" applyBorder="1" applyAlignment="1">
      <alignment horizontal="center" vertical="center"/>
    </xf>
    <xf numFmtId="164" fontId="1" fillId="4" borderId="28" xfId="0" applyNumberFormat="1" applyFont="1" applyFill="1" applyBorder="1" applyAlignment="1">
      <alignment horizontal="center" vertical="center"/>
    </xf>
    <xf numFmtId="164" fontId="1" fillId="4" borderId="29" xfId="0" applyNumberFormat="1" applyFont="1" applyFill="1" applyBorder="1" applyAlignment="1">
      <alignment horizontal="center" vertical="center"/>
    </xf>
    <xf numFmtId="164" fontId="13" fillId="4" borderId="29" xfId="0" applyNumberFormat="1" applyFont="1" applyFill="1" applyBorder="1" applyAlignment="1">
      <alignment horizontal="center" vertical="center"/>
    </xf>
    <xf numFmtId="164" fontId="9" fillId="4" borderId="29" xfId="0" applyNumberFormat="1" applyFont="1" applyFill="1" applyBorder="1" applyAlignment="1">
      <alignment horizontal="center" vertical="center"/>
    </xf>
    <xf numFmtId="164" fontId="1" fillId="2" borderId="30" xfId="0" applyNumberFormat="1" applyFont="1" applyFill="1" applyBorder="1" applyAlignment="1">
      <alignment horizontal="center" vertical="center"/>
    </xf>
    <xf numFmtId="164" fontId="13" fillId="2" borderId="30"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164" fontId="1" fillId="2" borderId="31"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13" fillId="2"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1" fontId="9" fillId="6" borderId="32" xfId="0" applyNumberFormat="1" applyFont="1" applyFill="1" applyBorder="1" applyAlignment="1">
      <alignment horizontal="right" vertical="center"/>
    </xf>
    <xf numFmtId="1" fontId="9" fillId="6" borderId="33" xfId="0" applyNumberFormat="1" applyFont="1" applyFill="1" applyBorder="1" applyAlignment="1">
      <alignment horizontal="right" vertical="center"/>
    </xf>
    <xf numFmtId="164" fontId="9" fillId="6" borderId="9" xfId="0" applyNumberFormat="1" applyFont="1" applyFill="1" applyBorder="1" applyAlignment="1">
      <alignment horizontal="center" vertical="center"/>
    </xf>
    <xf numFmtId="164" fontId="14" fillId="6" borderId="9" xfId="0" applyNumberFormat="1" applyFont="1" applyFill="1" applyBorder="1" applyAlignment="1">
      <alignment horizontal="center" vertical="center"/>
    </xf>
    <xf numFmtId="164" fontId="9" fillId="6" borderId="7" xfId="0" applyNumberFormat="1" applyFont="1" applyFill="1" applyBorder="1" applyAlignment="1">
      <alignment horizontal="center" vertical="center"/>
    </xf>
    <xf numFmtId="164" fontId="9" fillId="6" borderId="10" xfId="0" applyNumberFormat="1" applyFont="1" applyFill="1" applyBorder="1" applyAlignment="1">
      <alignment horizontal="center" vertical="center"/>
    </xf>
    <xf numFmtId="164" fontId="9" fillId="6" borderId="8" xfId="0" applyNumberFormat="1" applyFont="1" applyFill="1" applyBorder="1" applyAlignment="1">
      <alignment horizontal="center" vertical="center"/>
    </xf>
    <xf numFmtId="164" fontId="14" fillId="6" borderId="8" xfId="0" applyNumberFormat="1" applyFont="1" applyFill="1" applyBorder="1" applyAlignment="1">
      <alignment horizontal="center" vertical="center"/>
    </xf>
    <xf numFmtId="0" fontId="1" fillId="2" borderId="0" xfId="0" applyFont="1" applyFill="1" applyAlignment="1">
      <alignment horizontal="right" vertical="center"/>
    </xf>
    <xf numFmtId="1" fontId="1" fillId="2" borderId="22" xfId="0" applyNumberFormat="1" applyFont="1" applyFill="1" applyBorder="1" applyAlignment="1">
      <alignment horizontal="right" vertical="center"/>
    </xf>
    <xf numFmtId="1" fontId="1" fillId="2" borderId="23" xfId="0" applyNumberFormat="1" applyFont="1" applyFill="1" applyBorder="1" applyAlignment="1">
      <alignment horizontal="right" vertical="center"/>
    </xf>
    <xf numFmtId="164" fontId="11" fillId="2" borderId="19" xfId="0" applyNumberFormat="1" applyFont="1" applyFill="1" applyBorder="1" applyAlignment="1">
      <alignment horizontal="center" vertical="center"/>
    </xf>
    <xf numFmtId="164" fontId="9" fillId="2" borderId="18" xfId="0" applyNumberFormat="1" applyFont="1" applyFill="1" applyBorder="1" applyAlignment="1">
      <alignment horizontal="center" vertical="center"/>
    </xf>
    <xf numFmtId="1" fontId="1" fillId="2" borderId="34" xfId="0" applyNumberFormat="1" applyFont="1" applyFill="1" applyBorder="1" applyAlignment="1">
      <alignment horizontal="right" vertical="center"/>
    </xf>
    <xf numFmtId="1" fontId="1" fillId="2" borderId="35" xfId="0" applyNumberFormat="1" applyFont="1" applyFill="1" applyBorder="1" applyAlignment="1">
      <alignment horizontal="right" vertical="center"/>
    </xf>
    <xf numFmtId="1" fontId="15" fillId="6" borderId="37" xfId="0" applyNumberFormat="1" applyFont="1" applyFill="1" applyBorder="1" applyAlignment="1">
      <alignment horizontal="right" vertical="center"/>
    </xf>
    <xf numFmtId="1" fontId="15" fillId="6" borderId="38" xfId="0" applyNumberFormat="1" applyFont="1" applyFill="1" applyBorder="1" applyAlignment="1">
      <alignment horizontal="right" vertical="center"/>
    </xf>
    <xf numFmtId="164" fontId="1" fillId="6" borderId="39" xfId="0" applyNumberFormat="1" applyFont="1" applyFill="1" applyBorder="1" applyAlignment="1">
      <alignment horizontal="center" vertical="center"/>
    </xf>
    <xf numFmtId="164" fontId="13" fillId="6" borderId="40" xfId="0" applyNumberFormat="1" applyFont="1" applyFill="1" applyBorder="1" applyAlignment="1">
      <alignment horizontal="center" vertical="center"/>
    </xf>
    <xf numFmtId="164" fontId="1" fillId="6" borderId="40" xfId="0" applyNumberFormat="1" applyFont="1" applyFill="1" applyBorder="1" applyAlignment="1">
      <alignment horizontal="center" vertical="center"/>
    </xf>
    <xf numFmtId="164" fontId="1" fillId="6" borderId="41" xfId="0" applyNumberFormat="1" applyFont="1" applyFill="1" applyBorder="1" applyAlignment="1">
      <alignment horizontal="center" vertical="center"/>
    </xf>
    <xf numFmtId="164" fontId="1" fillId="6" borderId="42" xfId="0" applyNumberFormat="1" applyFont="1" applyFill="1" applyBorder="1" applyAlignment="1">
      <alignment horizontal="center" vertical="center"/>
    </xf>
    <xf numFmtId="164" fontId="13" fillId="6" borderId="41" xfId="0" applyNumberFormat="1" applyFont="1" applyFill="1" applyBorder="1" applyAlignment="1">
      <alignment horizontal="center" vertical="center"/>
    </xf>
    <xf numFmtId="164" fontId="9" fillId="6" borderId="43" xfId="0" applyNumberFormat="1" applyFont="1" applyFill="1" applyBorder="1" applyAlignment="1">
      <alignment horizontal="center" vertical="center"/>
    </xf>
    <xf numFmtId="1" fontId="1" fillId="2" borderId="44" xfId="0" applyNumberFormat="1" applyFont="1" applyFill="1" applyBorder="1" applyAlignment="1">
      <alignment horizontal="right" vertical="center"/>
    </xf>
    <xf numFmtId="164" fontId="16" fillId="2" borderId="14" xfId="0" applyNumberFormat="1" applyFont="1" applyFill="1" applyBorder="1" applyAlignment="1">
      <alignment horizontal="center" vertical="center"/>
    </xf>
    <xf numFmtId="164" fontId="16" fillId="2" borderId="13" xfId="0" applyNumberFormat="1" applyFont="1" applyFill="1" applyBorder="1" applyAlignment="1">
      <alignment horizontal="center" vertical="center"/>
    </xf>
    <xf numFmtId="164" fontId="16" fillId="2" borderId="16" xfId="0" applyNumberFormat="1" applyFont="1" applyFill="1" applyBorder="1" applyAlignment="1">
      <alignment horizontal="center" vertical="center"/>
    </xf>
    <xf numFmtId="164" fontId="16" fillId="2" borderId="15" xfId="0" applyNumberFormat="1" applyFont="1" applyFill="1" applyBorder="1" applyAlignment="1">
      <alignment horizontal="center" vertical="center"/>
    </xf>
    <xf numFmtId="164" fontId="17" fillId="2" borderId="45" xfId="0" applyNumberFormat="1" applyFont="1" applyFill="1" applyBorder="1" applyAlignment="1">
      <alignment horizontal="center" vertical="center"/>
    </xf>
    <xf numFmtId="164" fontId="16" fillId="2" borderId="17" xfId="0" applyNumberFormat="1" applyFont="1" applyFill="1" applyBorder="1" applyAlignment="1">
      <alignment horizontal="center" vertical="center"/>
    </xf>
    <xf numFmtId="164" fontId="16" fillId="2" borderId="19" xfId="0" applyNumberFormat="1" applyFont="1" applyFill="1" applyBorder="1" applyAlignment="1">
      <alignment horizontal="center" vertical="center"/>
    </xf>
    <xf numFmtId="164" fontId="16" fillId="2" borderId="18" xfId="0" applyNumberFormat="1" applyFont="1" applyFill="1" applyBorder="1" applyAlignment="1">
      <alignment horizontal="center" vertical="center"/>
    </xf>
    <xf numFmtId="164" fontId="16" fillId="2" borderId="20" xfId="0" applyNumberFormat="1" applyFont="1" applyFill="1" applyBorder="1" applyAlignment="1">
      <alignment horizontal="center" vertical="center"/>
    </xf>
    <xf numFmtId="164" fontId="17" fillId="2" borderId="47" xfId="0" applyNumberFormat="1" applyFont="1" applyFill="1" applyBorder="1" applyAlignment="1">
      <alignment horizontal="center" vertical="center"/>
    </xf>
    <xf numFmtId="0" fontId="1" fillId="2" borderId="48" xfId="0" applyFont="1" applyFill="1" applyBorder="1" applyAlignment="1">
      <alignment horizontal="right" vertical="center"/>
    </xf>
    <xf numFmtId="0" fontId="9" fillId="2" borderId="23" xfId="0" applyFont="1" applyFill="1" applyBorder="1" applyAlignment="1">
      <alignment horizontal="right" vertical="center"/>
    </xf>
    <xf numFmtId="164" fontId="17" fillId="2" borderId="17" xfId="0" applyNumberFormat="1" applyFont="1" applyFill="1" applyBorder="1" applyAlignment="1">
      <alignment horizontal="center" vertical="center"/>
    </xf>
    <xf numFmtId="164" fontId="17" fillId="2" borderId="19" xfId="0" applyNumberFormat="1" applyFont="1" applyFill="1" applyBorder="1" applyAlignment="1">
      <alignment horizontal="center" vertical="center"/>
    </xf>
    <xf numFmtId="164" fontId="17" fillId="2" borderId="18" xfId="0" applyNumberFormat="1" applyFont="1" applyFill="1" applyBorder="1" applyAlignment="1">
      <alignment horizontal="center" vertical="center"/>
    </xf>
    <xf numFmtId="164" fontId="17" fillId="2" borderId="20" xfId="0" applyNumberFormat="1" applyFont="1" applyFill="1" applyBorder="1" applyAlignment="1">
      <alignment horizontal="center" vertical="center"/>
    </xf>
    <xf numFmtId="0" fontId="1" fillId="2" borderId="49" xfId="0" applyFont="1" applyFill="1" applyBorder="1" applyAlignment="1">
      <alignment horizontal="right" vertical="center"/>
    </xf>
    <xf numFmtId="0" fontId="1" fillId="2" borderId="50" xfId="0" applyFont="1" applyFill="1" applyBorder="1" applyAlignment="1">
      <alignment horizontal="right" vertical="center"/>
    </xf>
    <xf numFmtId="164" fontId="16" fillId="2" borderId="51" xfId="0" applyNumberFormat="1" applyFont="1" applyFill="1" applyBorder="1" applyAlignment="1">
      <alignment horizontal="center" vertical="center"/>
    </xf>
    <xf numFmtId="164" fontId="16" fillId="4" borderId="52" xfId="0" applyNumberFormat="1" applyFont="1" applyFill="1" applyBorder="1" applyAlignment="1">
      <alignment horizontal="center" vertical="center"/>
    </xf>
    <xf numFmtId="164" fontId="16" fillId="4" borderId="53" xfId="0" applyNumberFormat="1" applyFont="1" applyFill="1" applyBorder="1" applyAlignment="1">
      <alignment horizontal="center" vertical="center"/>
    </xf>
    <xf numFmtId="164" fontId="16" fillId="4" borderId="51" xfId="0" applyNumberFormat="1" applyFont="1" applyFill="1" applyBorder="1" applyAlignment="1">
      <alignment horizontal="center" vertical="center"/>
    </xf>
    <xf numFmtId="164" fontId="16" fillId="4" borderId="54" xfId="0" applyNumberFormat="1" applyFont="1" applyFill="1" applyBorder="1" applyAlignment="1">
      <alignment horizontal="center" vertical="center"/>
    </xf>
    <xf numFmtId="164" fontId="17" fillId="4" borderId="55" xfId="0" applyNumberFormat="1" applyFont="1" applyFill="1" applyBorder="1" applyAlignment="1">
      <alignment horizontal="center" vertical="center"/>
    </xf>
    <xf numFmtId="0" fontId="1" fillId="0" borderId="0" xfId="0" applyFont="1" applyFill="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164" fontId="16"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164" fontId="16" fillId="2" borderId="7" xfId="0" applyNumberFormat="1" applyFont="1" applyFill="1" applyBorder="1" applyAlignment="1">
      <alignment horizontal="center" vertical="center"/>
    </xf>
    <xf numFmtId="164" fontId="16" fillId="2" borderId="9" xfId="0" applyNumberFormat="1" applyFont="1" applyFill="1" applyBorder="1" applyAlignment="1">
      <alignment horizontal="center" vertical="center"/>
    </xf>
    <xf numFmtId="164" fontId="16" fillId="2" borderId="8" xfId="0" applyNumberFormat="1" applyFont="1" applyFill="1" applyBorder="1" applyAlignment="1">
      <alignment horizontal="center" vertical="center"/>
    </xf>
    <xf numFmtId="164" fontId="16" fillId="2" borderId="10" xfId="0" applyNumberFormat="1" applyFont="1" applyFill="1" applyBorder="1" applyAlignment="1">
      <alignment horizontal="center" vertical="center"/>
    </xf>
    <xf numFmtId="164" fontId="16" fillId="2" borderId="27" xfId="0" applyNumberFormat="1" applyFont="1" applyFill="1" applyBorder="1" applyAlignment="1">
      <alignment horizontal="center" vertical="center"/>
    </xf>
    <xf numFmtId="164" fontId="16" fillId="2" borderId="26" xfId="0" applyNumberFormat="1" applyFont="1" applyFill="1" applyBorder="1" applyAlignment="1">
      <alignment horizontal="center" vertical="center"/>
    </xf>
    <xf numFmtId="164" fontId="16" fillId="2" borderId="29" xfId="0" applyNumberFormat="1" applyFont="1" applyFill="1" applyBorder="1" applyAlignment="1">
      <alignment horizontal="center" vertical="center"/>
    </xf>
    <xf numFmtId="164" fontId="16" fillId="2" borderId="28" xfId="0" applyNumberFormat="1" applyFont="1" applyFill="1" applyBorder="1" applyAlignment="1">
      <alignment horizontal="center" vertical="center"/>
    </xf>
    <xf numFmtId="164" fontId="16" fillId="2" borderId="56" xfId="0" applyNumberFormat="1" applyFont="1" applyFill="1" applyBorder="1" applyAlignment="1">
      <alignment horizontal="center" vertical="center"/>
    </xf>
    <xf numFmtId="164" fontId="16" fillId="0" borderId="7"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164" fontId="16" fillId="0" borderId="10" xfId="0" applyNumberFormat="1" applyFont="1" applyFill="1" applyBorder="1" applyAlignment="1">
      <alignment horizontal="center" vertical="center"/>
    </xf>
    <xf numFmtId="164" fontId="16" fillId="0" borderId="8" xfId="0" applyNumberFormat="1" applyFont="1" applyFill="1" applyBorder="1" applyAlignment="1">
      <alignment horizontal="center" vertical="center"/>
    </xf>
    <xf numFmtId="164" fontId="16" fillId="0" borderId="57"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64" fontId="16" fillId="0" borderId="26" xfId="0" applyNumberFormat="1" applyFont="1" applyFill="1" applyBorder="1" applyAlignment="1">
      <alignment horizontal="center" vertical="center"/>
    </xf>
    <xf numFmtId="164" fontId="16" fillId="0" borderId="28" xfId="0" applyNumberFormat="1" applyFont="1" applyFill="1" applyBorder="1" applyAlignment="1">
      <alignment horizontal="center" vertical="center"/>
    </xf>
    <xf numFmtId="164" fontId="16" fillId="0" borderId="29" xfId="0" applyNumberFormat="1" applyFont="1" applyFill="1" applyBorder="1" applyAlignment="1">
      <alignment horizontal="center" vertical="center"/>
    </xf>
    <xf numFmtId="164" fontId="16" fillId="0" borderId="58" xfId="0" applyNumberFormat="1" applyFont="1" applyFill="1" applyBorder="1" applyAlignment="1">
      <alignment horizontal="center" vertical="center"/>
    </xf>
    <xf numFmtId="1" fontId="1"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 fillId="0" borderId="0" xfId="0" applyFont="1" applyFill="1" applyBorder="1" applyAlignment="1">
      <alignment vertical="center"/>
    </xf>
    <xf numFmtId="0" fontId="1" fillId="2" borderId="0" xfId="0" applyFont="1" applyFill="1" applyBorder="1" applyAlignment="1">
      <alignment horizontal="right" vertical="center"/>
    </xf>
    <xf numFmtId="1" fontId="1" fillId="2"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 fontId="9" fillId="0" borderId="0" xfId="0" applyNumberFormat="1" applyFont="1" applyFill="1" applyBorder="1" applyAlignment="1">
      <alignment horizontal="center" vertical="center"/>
    </xf>
    <xf numFmtId="1" fontId="12" fillId="0" borderId="0" xfId="0" applyNumberFormat="1" applyFont="1" applyFill="1" applyBorder="1" applyAlignment="1">
      <alignment horizontal="left" vertical="center"/>
    </xf>
    <xf numFmtId="0" fontId="1" fillId="2" borderId="0" xfId="0" applyFont="1" applyFill="1" applyBorder="1" applyAlignment="1">
      <alignment vertical="center"/>
    </xf>
    <xf numFmtId="0" fontId="8" fillId="2" borderId="0" xfId="0" applyFont="1" applyFill="1" applyBorder="1" applyAlignment="1">
      <alignment horizontal="right" vertical="center"/>
    </xf>
    <xf numFmtId="0" fontId="9" fillId="0" borderId="1" xfId="0" applyFont="1" applyFill="1" applyBorder="1" applyAlignment="1">
      <alignment horizontal="left" vertical="center"/>
    </xf>
    <xf numFmtId="0" fontId="9" fillId="0" borderId="62" xfId="0" applyFont="1" applyFill="1" applyBorder="1" applyAlignment="1">
      <alignment horizontal="center" vertical="center"/>
    </xf>
    <xf numFmtId="0" fontId="1" fillId="3" borderId="63" xfId="0" applyFont="1" applyFill="1" applyBorder="1" applyAlignment="1">
      <alignment horizontal="right"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9" fillId="2" borderId="63" xfId="0" applyFont="1" applyFill="1" applyBorder="1" applyAlignment="1">
      <alignment horizontal="center" vertical="center"/>
    </xf>
    <xf numFmtId="0" fontId="1" fillId="2" borderId="21" xfId="0" applyFont="1" applyFill="1" applyBorder="1" applyAlignment="1">
      <alignment horizontal="right"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15" fillId="2" borderId="64" xfId="0" applyFont="1" applyFill="1" applyBorder="1" applyAlignment="1">
      <alignment horizontal="right"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64" xfId="0" applyFont="1" applyFill="1" applyBorder="1" applyAlignment="1">
      <alignment horizontal="center" vertical="center"/>
    </xf>
    <xf numFmtId="0" fontId="1" fillId="2" borderId="65"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3"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3" fontId="18" fillId="2" borderId="0" xfId="0" applyNumberFormat="1" applyFont="1" applyFill="1" applyBorder="1"/>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4" xfId="0" applyFont="1" applyFill="1" applyBorder="1" applyAlignment="1">
      <alignment horizontal="center" vertical="center"/>
    </xf>
    <xf numFmtId="0" fontId="15" fillId="0" borderId="64" xfId="0" applyFont="1" applyFill="1" applyBorder="1" applyAlignment="1">
      <alignment horizontal="right"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64" xfId="0" applyFont="1" applyFill="1" applyBorder="1" applyAlignment="1">
      <alignment horizontal="center" vertical="center"/>
    </xf>
    <xf numFmtId="0" fontId="7" fillId="2" borderId="0" xfId="0" applyFont="1" applyFill="1" applyBorder="1" applyAlignment="1">
      <alignment horizontal="right" vertical="center"/>
    </xf>
    <xf numFmtId="0" fontId="19" fillId="2" borderId="0" xfId="0" applyFont="1" applyFill="1" applyAlignment="1">
      <alignment horizontal="right" vertical="center"/>
    </xf>
    <xf numFmtId="0" fontId="4"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2" borderId="0" xfId="0" applyFont="1" applyFill="1" applyAlignment="1">
      <alignment vertical="center"/>
    </xf>
    <xf numFmtId="0" fontId="4" fillId="2" borderId="0" xfId="0" applyFont="1" applyFill="1" applyBorder="1" applyAlignment="1">
      <alignment horizontal="left" vertical="center"/>
    </xf>
    <xf numFmtId="0" fontId="9" fillId="2" borderId="1" xfId="0" applyFont="1" applyFill="1" applyBorder="1" applyAlignment="1">
      <alignment vertical="top"/>
    </xf>
    <xf numFmtId="0" fontId="1" fillId="2" borderId="5" xfId="0" applyFont="1" applyFill="1" applyBorder="1" applyAlignment="1">
      <alignment horizontal="center" vertical="center"/>
    </xf>
    <xf numFmtId="0" fontId="4" fillId="0" borderId="5" xfId="0" applyFont="1" applyFill="1" applyBorder="1" applyAlignment="1">
      <alignment vertical="center"/>
    </xf>
    <xf numFmtId="0" fontId="1" fillId="2" borderId="30" xfId="0" applyFont="1" applyFill="1" applyBorder="1" applyAlignment="1">
      <alignment horizontal="center" vertical="center"/>
    </xf>
    <xf numFmtId="0" fontId="1" fillId="2" borderId="4" xfId="0" applyFont="1" applyFill="1" applyBorder="1" applyAlignment="1">
      <alignment horizontal="center" vertical="center"/>
    </xf>
    <xf numFmtId="0" fontId="15" fillId="6" borderId="63" xfId="0" applyFont="1" applyFill="1" applyBorder="1" applyAlignment="1">
      <alignment horizontal="right" vertical="center"/>
    </xf>
    <xf numFmtId="0" fontId="4" fillId="0" borderId="17" xfId="0" applyFont="1" applyFill="1" applyBorder="1" applyAlignment="1">
      <alignment horizontal="right" vertical="center"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1" borderId="7" xfId="0" applyFont="1" applyFill="1" applyBorder="1" applyAlignment="1">
      <alignment horizontal="center" vertical="center"/>
    </xf>
    <xf numFmtId="0" fontId="1" fillId="1" borderId="9" xfId="0" applyFont="1" applyFill="1" applyBorder="1" applyAlignment="1">
      <alignment horizontal="center" vertical="center"/>
    </xf>
    <xf numFmtId="0" fontId="1" fillId="1" borderId="8" xfId="0" applyFont="1" applyFill="1" applyBorder="1" applyAlignment="1">
      <alignment horizontal="center" vertical="center"/>
    </xf>
    <xf numFmtId="0" fontId="1" fillId="3" borderId="17" xfId="0" applyFont="1" applyFill="1" applyBorder="1" applyAlignment="1">
      <alignment horizontal="right" vertical="center"/>
    </xf>
    <xf numFmtId="0" fontId="1" fillId="1"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1" borderId="71" xfId="0" applyFont="1" applyFill="1" applyBorder="1" applyAlignment="1">
      <alignment horizontal="center" vertical="center"/>
    </xf>
    <xf numFmtId="0" fontId="1" fillId="1" borderId="72" xfId="0" applyFont="1" applyFill="1" applyBorder="1" applyAlignment="1">
      <alignment horizontal="center" vertical="center"/>
    </xf>
    <xf numFmtId="0" fontId="4" fillId="3" borderId="17" xfId="0" applyFont="1" applyFill="1" applyBorder="1" applyAlignment="1">
      <alignment horizontal="right" vertical="center"/>
    </xf>
    <xf numFmtId="0" fontId="4" fillId="0" borderId="70" xfId="0" applyFont="1" applyFill="1" applyBorder="1" applyAlignment="1">
      <alignment horizontal="right" vertical="center"/>
    </xf>
    <xf numFmtId="0" fontId="1" fillId="0" borderId="72" xfId="0" applyFont="1" applyFill="1" applyBorder="1" applyAlignment="1">
      <alignment horizontal="center" vertical="center"/>
    </xf>
    <xf numFmtId="0" fontId="15" fillId="0" borderId="73" xfId="0" applyFont="1" applyFill="1" applyBorder="1" applyAlignment="1">
      <alignment horizontal="right" vertical="center" wrapText="1"/>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6" xfId="0" applyFont="1" applyFill="1" applyBorder="1" applyAlignment="1">
      <alignment horizontal="center" vertical="top"/>
    </xf>
    <xf numFmtId="0" fontId="1" fillId="0" borderId="75" xfId="0" applyFont="1" applyFill="1" applyBorder="1" applyAlignment="1">
      <alignment horizontal="center"/>
    </xf>
    <xf numFmtId="0" fontId="1" fillId="0" borderId="76" xfId="0" applyFont="1" applyFill="1" applyBorder="1" applyAlignment="1">
      <alignment horizontal="center"/>
    </xf>
    <xf numFmtId="0" fontId="1" fillId="1" borderId="74" xfId="0" applyFont="1" applyFill="1" applyBorder="1" applyAlignment="1">
      <alignment horizontal="center" vertical="center"/>
    </xf>
    <xf numFmtId="0" fontId="1" fillId="1" borderId="75" xfId="0" applyFont="1" applyFill="1" applyBorder="1" applyAlignment="1">
      <alignment horizontal="center" vertical="center"/>
    </xf>
    <xf numFmtId="0" fontId="1" fillId="1" borderId="77" xfId="0" applyFont="1" applyFill="1" applyBorder="1" applyAlignment="1">
      <alignment horizontal="center" vertical="center"/>
    </xf>
    <xf numFmtId="0" fontId="15" fillId="3" borderId="46" xfId="0" applyFont="1" applyFill="1" applyBorder="1" applyAlignment="1">
      <alignment horizontal="right" vertical="center"/>
    </xf>
    <xf numFmtId="0" fontId="1" fillId="1" borderId="78" xfId="0" applyFont="1" applyFill="1" applyBorder="1" applyAlignment="1">
      <alignment horizontal="center" vertical="center"/>
    </xf>
    <xf numFmtId="0" fontId="1" fillId="1" borderId="17" xfId="0" applyFont="1" applyFill="1" applyBorder="1" applyAlignment="1">
      <alignment horizontal="center" vertical="center"/>
    </xf>
    <xf numFmtId="0" fontId="1" fillId="1" borderId="19" xfId="0" applyFont="1" applyFill="1" applyBorder="1" applyAlignment="1">
      <alignment horizontal="center" vertical="center"/>
    </xf>
    <xf numFmtId="0" fontId="1" fillId="1" borderId="18" xfId="0" applyFont="1" applyFill="1" applyBorder="1" applyAlignment="1">
      <alignment horizontal="center" vertical="center"/>
    </xf>
    <xf numFmtId="0" fontId="15" fillId="0" borderId="79" xfId="0" applyFont="1" applyFill="1" applyBorder="1" applyAlignment="1">
      <alignment horizontal="right" vertical="center"/>
    </xf>
    <xf numFmtId="0" fontId="1" fillId="1" borderId="80" xfId="0" applyFont="1" applyFill="1" applyBorder="1" applyAlignment="1">
      <alignment horizontal="center" vertical="center"/>
    </xf>
    <xf numFmtId="0" fontId="1" fillId="1" borderId="81" xfId="0" applyFont="1" applyFill="1" applyBorder="1" applyAlignment="1">
      <alignment horizontal="center" vertical="center"/>
    </xf>
    <xf numFmtId="0" fontId="1" fillId="1" borderId="82" xfId="0" applyFont="1" applyFill="1" applyBorder="1" applyAlignment="1">
      <alignment horizontal="center" vertical="center"/>
    </xf>
    <xf numFmtId="0" fontId="1" fillId="1" borderId="51" xfId="0" applyFont="1" applyFill="1" applyBorder="1" applyAlignment="1">
      <alignment horizontal="center" vertical="center"/>
    </xf>
    <xf numFmtId="0" fontId="1" fillId="1" borderId="52" xfId="0" applyFont="1" applyFill="1" applyBorder="1" applyAlignment="1">
      <alignment horizontal="center" vertical="center"/>
    </xf>
    <xf numFmtId="0" fontId="1" fillId="1" borderId="53"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5" fillId="6" borderId="84" xfId="0" applyFont="1" applyFill="1" applyBorder="1" applyAlignment="1">
      <alignment horizontal="right" vertical="center"/>
    </xf>
    <xf numFmtId="0" fontId="4" fillId="0" borderId="88" xfId="0" applyFont="1" applyFill="1" applyBorder="1" applyAlignment="1">
      <alignment horizontal="right" vertical="center" wrapText="1"/>
    </xf>
    <xf numFmtId="0" fontId="1" fillId="3" borderId="66"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8" xfId="0" applyFont="1" applyFill="1" applyBorder="1" applyAlignment="1">
      <alignment horizontal="center" vertical="center"/>
    </xf>
    <xf numFmtId="0" fontId="1" fillId="7" borderId="66" xfId="0" applyFont="1" applyFill="1" applyBorder="1" applyAlignment="1">
      <alignment horizontal="center" vertical="center"/>
    </xf>
    <xf numFmtId="0" fontId="1" fillId="7"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8" xfId="0" applyFont="1" applyFill="1" applyBorder="1" applyAlignment="1">
      <alignment horizontal="center" vertical="center"/>
    </xf>
    <xf numFmtId="0" fontId="1" fillId="1" borderId="14" xfId="0" applyFont="1" applyFill="1" applyBorder="1" applyAlignment="1">
      <alignment horizontal="center" vertical="center"/>
    </xf>
    <xf numFmtId="0" fontId="1" fillId="1" borderId="13" xfId="0" applyFont="1" applyFill="1" applyBorder="1" applyAlignment="1">
      <alignment horizontal="center" vertical="center"/>
    </xf>
    <xf numFmtId="0" fontId="1" fillId="1" borderId="89" xfId="0" applyFont="1" applyFill="1" applyBorder="1" applyAlignment="1">
      <alignment horizontal="center" vertical="center"/>
    </xf>
    <xf numFmtId="0" fontId="4" fillId="0" borderId="46" xfId="0" applyFont="1" applyFill="1" applyBorder="1" applyAlignment="1">
      <alignment horizontal="right" vertical="center" wrapText="1"/>
    </xf>
    <xf numFmtId="0" fontId="1" fillId="0" borderId="78" xfId="0" applyFont="1" applyFill="1" applyBorder="1" applyAlignment="1">
      <alignment horizontal="center" vertical="center"/>
    </xf>
    <xf numFmtId="0" fontId="15" fillId="2" borderId="90" xfId="0" applyFont="1" applyFill="1" applyBorder="1" applyAlignment="1">
      <alignment horizontal="right"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7" borderId="39" xfId="0" applyFont="1" applyFill="1" applyBorder="1" applyAlignment="1">
      <alignment horizontal="center" vertical="center"/>
    </xf>
    <xf numFmtId="0" fontId="1" fillId="7" borderId="40" xfId="0" applyFont="1" applyFill="1" applyBorder="1" applyAlignment="1">
      <alignment horizontal="center" vertical="center"/>
    </xf>
    <xf numFmtId="0" fontId="15" fillId="0" borderId="79" xfId="0" applyFont="1" applyFill="1" applyBorder="1" applyAlignment="1">
      <alignment horizontal="right" vertical="center" wrapText="1"/>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91" xfId="0" applyFont="1" applyFill="1" applyBorder="1" applyAlignment="1">
      <alignment horizontal="center" vertical="center"/>
    </xf>
    <xf numFmtId="0" fontId="20" fillId="0" borderId="0" xfId="0" applyFont="1" applyFill="1" applyAlignment="1">
      <alignment vertical="center"/>
    </xf>
    <xf numFmtId="0" fontId="20" fillId="0" borderId="0" xfId="0" applyFont="1" applyFill="1" applyBorder="1" applyAlignment="1">
      <alignment horizontal="left" vertical="center"/>
    </xf>
    <xf numFmtId="0" fontId="20"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66" xfId="0" applyFont="1" applyFill="1" applyBorder="1" applyAlignment="1">
      <alignment vertical="center"/>
    </xf>
    <xf numFmtId="0" fontId="1" fillId="8" borderId="3" xfId="0" applyFont="1" applyFill="1" applyBorder="1" applyAlignment="1">
      <alignment horizontal="right" vertical="center"/>
    </xf>
    <xf numFmtId="0" fontId="1" fillId="8" borderId="95" xfId="0" applyFont="1" applyFill="1" applyBorder="1" applyAlignment="1">
      <alignment horizontal="center" vertical="center"/>
    </xf>
    <xf numFmtId="0" fontId="1" fillId="8" borderId="28" xfId="0" applyFont="1" applyFill="1" applyBorder="1" applyAlignment="1">
      <alignment vertical="center"/>
    </xf>
    <xf numFmtId="0" fontId="1" fillId="8" borderId="62"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1" fillId="2" borderId="0" xfId="0" applyFont="1" applyFill="1" applyBorder="1" applyAlignment="1">
      <alignment horizontal="center" vertical="center" textRotation="90"/>
    </xf>
    <xf numFmtId="0" fontId="1" fillId="2" borderId="7" xfId="0" applyFont="1" applyFill="1" applyBorder="1" applyAlignment="1">
      <alignment horizontal="left" vertical="center"/>
    </xf>
    <xf numFmtId="0" fontId="1" fillId="0" borderId="93" xfId="0" applyFont="1" applyFill="1" applyBorder="1" applyAlignment="1">
      <alignment horizontal="center" vertical="center"/>
    </xf>
    <xf numFmtId="0" fontId="1" fillId="0" borderId="57" xfId="0" applyFont="1" applyFill="1" applyBorder="1" applyAlignment="1">
      <alignment horizontal="center" vertical="center"/>
    </xf>
    <xf numFmtId="0" fontId="1" fillId="2" borderId="17" xfId="0" applyFont="1" applyFill="1" applyBorder="1" applyAlignment="1">
      <alignment horizontal="left" vertical="center"/>
    </xf>
    <xf numFmtId="0" fontId="1" fillId="0" borderId="9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01" xfId="0" applyFont="1" applyFill="1" applyBorder="1" applyAlignment="1">
      <alignment horizontal="center" vertical="center"/>
    </xf>
    <xf numFmtId="0" fontId="9" fillId="2" borderId="27" xfId="0" applyFont="1" applyFill="1" applyBorder="1" applyAlignment="1">
      <alignment horizontal="left" vertical="center"/>
    </xf>
    <xf numFmtId="0" fontId="9" fillId="0" borderId="95" xfId="0" applyFont="1" applyFill="1" applyBorder="1" applyAlignment="1">
      <alignment horizontal="center" vertical="center"/>
    </xf>
    <xf numFmtId="0" fontId="9" fillId="0" borderId="58" xfId="0" applyFont="1" applyFill="1" applyBorder="1" applyAlignment="1">
      <alignment horizontal="center" vertical="center"/>
    </xf>
    <xf numFmtId="0" fontId="1" fillId="2" borderId="0" xfId="0" applyFont="1" applyFill="1" applyAlignment="1">
      <alignment horizontal="left" vertical="center"/>
    </xf>
    <xf numFmtId="0" fontId="9" fillId="9" borderId="104" xfId="0" applyFont="1" applyFill="1" applyBorder="1" applyAlignment="1">
      <alignment horizontal="left" vertical="center"/>
    </xf>
    <xf numFmtId="0" fontId="9" fillId="5" borderId="104" xfId="0" applyFont="1" applyFill="1" applyBorder="1" applyAlignment="1">
      <alignment horizontal="left" vertical="center"/>
    </xf>
    <xf numFmtId="0" fontId="1" fillId="5" borderId="0" xfId="0" applyFont="1" applyFill="1" applyAlignment="1">
      <alignment vertical="center"/>
    </xf>
    <xf numFmtId="0" fontId="24" fillId="0" borderId="0" xfId="1" applyFont="1" applyFill="1" applyAlignment="1">
      <alignment vertical="top"/>
    </xf>
    <xf numFmtId="0" fontId="25" fillId="0" borderId="0" xfId="1" applyFont="1" applyFill="1" applyAlignment="1">
      <alignment vertical="top" wrapText="1"/>
    </xf>
    <xf numFmtId="0" fontId="25" fillId="0" borderId="0" xfId="1" applyFont="1" applyFill="1"/>
    <xf numFmtId="0" fontId="25" fillId="0" borderId="0" xfId="1" applyFont="1"/>
    <xf numFmtId="0" fontId="25" fillId="0" borderId="0" xfId="1" applyFont="1" applyFill="1" applyBorder="1" applyAlignment="1">
      <alignment vertical="top"/>
    </xf>
    <xf numFmtId="0" fontId="25" fillId="0" borderId="0" xfId="1" applyFont="1" applyFill="1" applyBorder="1" applyAlignment="1">
      <alignment vertical="top" wrapText="1"/>
    </xf>
    <xf numFmtId="0" fontId="25" fillId="0" borderId="0" xfId="1" applyFont="1" applyAlignment="1">
      <alignment vertical="top"/>
    </xf>
    <xf numFmtId="0" fontId="25" fillId="0" borderId="0" xfId="1" applyFont="1" applyAlignment="1">
      <alignment vertical="top" wrapText="1"/>
    </xf>
    <xf numFmtId="0" fontId="25" fillId="0" borderId="0" xfId="1" applyFont="1" applyFill="1" applyBorder="1"/>
    <xf numFmtId="0" fontId="26" fillId="0" borderId="0" xfId="0" applyFont="1" applyAlignment="1">
      <alignment horizontal="left" vertical="center"/>
    </xf>
    <xf numFmtId="0" fontId="25" fillId="0" borderId="0" xfId="1" applyFont="1" applyBorder="1"/>
    <xf numFmtId="0" fontId="25" fillId="0" borderId="0" xfId="1" applyFont="1" applyFill="1" applyBorder="1" applyAlignment="1">
      <alignment wrapText="1"/>
    </xf>
    <xf numFmtId="0" fontId="25" fillId="0" borderId="0" xfId="1" applyFont="1" applyBorder="1" applyAlignment="1">
      <alignment wrapText="1"/>
    </xf>
    <xf numFmtId="0" fontId="25" fillId="0" borderId="0" xfId="1" applyFont="1" applyFill="1" applyBorder="1" applyAlignment="1">
      <alignment horizontal="center"/>
    </xf>
    <xf numFmtId="0" fontId="27" fillId="0" borderId="0" xfId="1" applyFont="1" applyFill="1" applyBorder="1" applyAlignment="1">
      <alignment vertical="top"/>
    </xf>
    <xf numFmtId="0" fontId="27" fillId="0" borderId="0" xfId="1" applyFont="1" applyFill="1" applyBorder="1" applyAlignment="1">
      <alignment vertical="top" wrapText="1"/>
    </xf>
    <xf numFmtId="0" fontId="27" fillId="0" borderId="0" xfId="1" applyFont="1" applyFill="1" applyAlignment="1">
      <alignment vertical="top"/>
    </xf>
    <xf numFmtId="0" fontId="27" fillId="0" borderId="0" xfId="1" applyFont="1" applyFill="1" applyAlignment="1">
      <alignment vertical="top" wrapText="1"/>
    </xf>
    <xf numFmtId="0" fontId="28" fillId="0" borderId="0" xfId="1" applyFont="1" applyFill="1" applyAlignment="1">
      <alignment vertical="top"/>
    </xf>
    <xf numFmtId="0" fontId="24" fillId="0" borderId="0" xfId="1" applyFont="1" applyAlignment="1">
      <alignment vertical="top"/>
    </xf>
    <xf numFmtId="0" fontId="25" fillId="0" borderId="0" xfId="1" applyFont="1" applyFill="1" applyAlignment="1">
      <alignment vertical="top"/>
    </xf>
    <xf numFmtId="0" fontId="29" fillId="0" borderId="0" xfId="1" applyFont="1" applyFill="1" applyAlignment="1">
      <alignment vertical="center"/>
    </xf>
    <xf numFmtId="0" fontId="30" fillId="0" borderId="0" xfId="1" applyFont="1" applyFill="1" applyAlignment="1">
      <alignment vertical="center"/>
    </xf>
    <xf numFmtId="0" fontId="31" fillId="0" borderId="0" xfId="0" applyFont="1" applyFill="1"/>
    <xf numFmtId="0" fontId="27" fillId="0" borderId="0" xfId="0" applyFont="1" applyFill="1"/>
    <xf numFmtId="0" fontId="25" fillId="0" borderId="0" xfId="0" applyFont="1" applyFill="1"/>
    <xf numFmtId="0" fontId="32" fillId="0" borderId="0" xfId="0" applyFont="1" applyFill="1"/>
    <xf numFmtId="0" fontId="25" fillId="0" borderId="0" xfId="0" applyFont="1" applyFill="1" applyAlignment="1">
      <alignment vertical="center"/>
    </xf>
    <xf numFmtId="0" fontId="25" fillId="0" borderId="0" xfId="0" applyFont="1" applyFill="1" applyAlignment="1">
      <alignment wrapText="1"/>
    </xf>
    <xf numFmtId="16" fontId="25" fillId="0" borderId="0" xfId="0" applyNumberFormat="1" applyFont="1" applyFill="1"/>
    <xf numFmtId="164" fontId="16" fillId="2" borderId="30" xfId="0" applyNumberFormat="1" applyFont="1" applyFill="1" applyBorder="1" applyAlignment="1">
      <alignment horizontal="center" vertical="center"/>
    </xf>
    <xf numFmtId="164" fontId="16" fillId="2" borderId="0" xfId="0" applyNumberFormat="1" applyFont="1" applyFill="1" applyBorder="1" applyAlignment="1">
      <alignment horizontal="center" vertical="center"/>
    </xf>
    <xf numFmtId="164" fontId="16" fillId="2" borderId="3" xfId="0" applyNumberFormat="1" applyFont="1" applyFill="1" applyBorder="1" applyAlignment="1">
      <alignment horizontal="center" vertical="center"/>
    </xf>
    <xf numFmtId="164" fontId="16" fillId="2" borderId="31" xfId="0" applyNumberFormat="1" applyFont="1" applyFill="1" applyBorder="1" applyAlignment="1">
      <alignment horizontal="center" vertical="center"/>
    </xf>
    <xf numFmtId="164" fontId="16" fillId="2" borderId="4" xfId="0" applyNumberFormat="1" applyFont="1" applyFill="1" applyBorder="1" applyAlignment="1">
      <alignment horizontal="center" vertical="center"/>
    </xf>
    <xf numFmtId="164" fontId="17" fillId="2" borderId="36"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0" fontId="4" fillId="0" borderId="17" xfId="0" applyFont="1" applyFill="1" applyBorder="1" applyAlignment="1">
      <alignment horizontal="right" vertical="center" wrapText="1"/>
    </xf>
    <xf numFmtId="0" fontId="1" fillId="2" borderId="5"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3" xfId="0" applyFont="1" applyFill="1" applyBorder="1" applyAlignment="1">
      <alignment horizontal="center" vertical="center"/>
    </xf>
    <xf numFmtId="164" fontId="4" fillId="2" borderId="30"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2" borderId="13" xfId="0" applyNumberFormat="1" applyFont="1" applyFill="1" applyBorder="1" applyAlignment="1">
      <alignment horizontal="center" vertical="center"/>
    </xf>
    <xf numFmtId="164" fontId="4" fillId="2" borderId="16" xfId="0" applyNumberFormat="1" applyFont="1" applyFill="1" applyBorder="1" applyAlignment="1">
      <alignment horizontal="center" vertical="center"/>
    </xf>
    <xf numFmtId="164" fontId="15" fillId="2" borderId="45"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4" fillId="0" borderId="19" xfId="0" applyNumberFormat="1" applyFont="1" applyFill="1" applyBorder="1" applyAlignment="1">
      <alignment horizontal="center" vertical="center"/>
    </xf>
    <xf numFmtId="164" fontId="4" fillId="2" borderId="19" xfId="0" applyNumberFormat="1" applyFont="1" applyFill="1" applyBorder="1" applyAlignment="1">
      <alignment horizontal="center" vertical="center"/>
    </xf>
    <xf numFmtId="164" fontId="4" fillId="2" borderId="18" xfId="0" applyNumberFormat="1" applyFont="1" applyFill="1" applyBorder="1" applyAlignment="1">
      <alignment horizontal="center" vertical="center"/>
    </xf>
    <xf numFmtId="164" fontId="15" fillId="2" borderId="47" xfId="0" applyNumberFormat="1" applyFont="1" applyFill="1" applyBorder="1" applyAlignment="1">
      <alignment horizontal="center" vertical="center"/>
    </xf>
    <xf numFmtId="0" fontId="1" fillId="0" borderId="48" xfId="0" applyFont="1" applyFill="1" applyBorder="1" applyAlignment="1">
      <alignment horizontal="right" vertical="center"/>
    </xf>
    <xf numFmtId="0" fontId="9" fillId="0" borderId="23" xfId="0" applyFont="1" applyFill="1" applyBorder="1" applyAlignment="1">
      <alignment horizontal="right" vertical="center"/>
    </xf>
    <xf numFmtId="164" fontId="15" fillId="0" borderId="17"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4" fontId="15" fillId="2" borderId="19" xfId="0" applyNumberFormat="1" applyFont="1" applyFill="1" applyBorder="1" applyAlignment="1">
      <alignment horizontal="center" vertical="center"/>
    </xf>
    <xf numFmtId="164" fontId="15" fillId="2" borderId="18" xfId="0" applyNumberFormat="1" applyFont="1" applyFill="1" applyBorder="1" applyAlignment="1">
      <alignment horizontal="center" vertical="center"/>
    </xf>
    <xf numFmtId="164" fontId="4" fillId="2" borderId="14" xfId="0" applyNumberFormat="1" applyFont="1" applyFill="1" applyBorder="1" applyAlignment="1">
      <alignment horizontal="center" vertical="center"/>
    </xf>
    <xf numFmtId="164" fontId="4" fillId="2" borderId="15" xfId="0" applyNumberFormat="1" applyFont="1" applyFill="1" applyBorder="1" applyAlignment="1">
      <alignment horizontal="center" vertical="center"/>
    </xf>
    <xf numFmtId="164" fontId="4" fillId="2" borderId="17" xfId="0" applyNumberFormat="1" applyFont="1" applyFill="1" applyBorder="1" applyAlignment="1">
      <alignment horizontal="center" vertical="center"/>
    </xf>
    <xf numFmtId="164" fontId="4" fillId="2" borderId="20" xfId="0" applyNumberFormat="1" applyFont="1" applyFill="1" applyBorder="1" applyAlignment="1">
      <alignment horizontal="center" vertical="center"/>
    </xf>
    <xf numFmtId="164" fontId="15" fillId="2" borderId="17" xfId="0" applyNumberFormat="1" applyFont="1" applyFill="1" applyBorder="1" applyAlignment="1">
      <alignment horizontal="center" vertical="center"/>
    </xf>
    <xf numFmtId="164" fontId="15" fillId="2" borderId="20"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16" fillId="2" borderId="9" xfId="0" applyNumberFormat="1" applyFont="1" applyFill="1" applyBorder="1" applyAlignment="1">
      <alignment horizontal="center" vertical="center"/>
    </xf>
    <xf numFmtId="2" fontId="4" fillId="2" borderId="9"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2" fontId="16" fillId="2" borderId="7" xfId="0" applyNumberFormat="1" applyFont="1" applyFill="1" applyBorder="1" applyAlignment="1">
      <alignment horizontal="center" vertical="center"/>
    </xf>
    <xf numFmtId="2" fontId="16" fillId="2" borderId="10" xfId="0" applyNumberFormat="1" applyFont="1" applyFill="1" applyBorder="1" applyAlignment="1">
      <alignment horizontal="center" vertical="center"/>
    </xf>
    <xf numFmtId="2" fontId="16" fillId="2" borderId="8"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15" fillId="2" borderId="27" xfId="0" applyNumberFormat="1" applyFont="1" applyFill="1" applyBorder="1" applyAlignment="1">
      <alignment horizontal="center" vertical="center"/>
    </xf>
    <xf numFmtId="164" fontId="15" fillId="2" borderId="26" xfId="0" applyNumberFormat="1" applyFont="1" applyFill="1" applyBorder="1" applyAlignment="1">
      <alignment horizontal="center" vertical="center"/>
    </xf>
    <xf numFmtId="164" fontId="15" fillId="2" borderId="29" xfId="0" applyNumberFormat="1" applyFont="1" applyFill="1" applyBorder="1" applyAlignment="1">
      <alignment horizontal="center" vertical="center"/>
    </xf>
    <xf numFmtId="164" fontId="15" fillId="2" borderId="28" xfId="0" applyNumberFormat="1" applyFont="1" applyFill="1" applyBorder="1" applyAlignment="1">
      <alignment horizontal="center" vertical="center"/>
    </xf>
    <xf numFmtId="164" fontId="15" fillId="0" borderId="56"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105" xfId="0" applyNumberFormat="1" applyFont="1" applyFill="1" applyBorder="1" applyAlignment="1">
      <alignment horizontal="center" vertical="center"/>
    </xf>
    <xf numFmtId="164" fontId="4" fillId="0" borderId="27" xfId="0" applyNumberFormat="1" applyFont="1" applyFill="1" applyBorder="1" applyAlignment="1">
      <alignment horizontal="center" vertical="center"/>
    </xf>
    <xf numFmtId="164" fontId="4" fillId="0" borderId="26" xfId="0" applyNumberFormat="1" applyFont="1" applyFill="1" applyBorder="1" applyAlignment="1">
      <alignment horizontal="center" vertical="center"/>
    </xf>
    <xf numFmtId="164" fontId="4" fillId="0" borderId="28" xfId="0" applyNumberFormat="1" applyFont="1" applyFill="1" applyBorder="1" applyAlignment="1">
      <alignment horizontal="center" vertical="center"/>
    </xf>
    <xf numFmtId="164" fontId="4" fillId="0" borderId="29" xfId="0" applyNumberFormat="1" applyFont="1" applyFill="1" applyBorder="1" applyAlignment="1">
      <alignment horizontal="center" vertical="center"/>
    </xf>
    <xf numFmtId="164" fontId="4" fillId="0" borderId="58" xfId="0" applyNumberFormat="1"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6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12" fillId="2" borderId="0" xfId="0" applyFont="1" applyFill="1" applyAlignment="1">
      <alignment vertical="center"/>
    </xf>
    <xf numFmtId="0" fontId="19" fillId="0" borderId="0" xfId="0" applyFont="1" applyFill="1" applyAlignment="1">
      <alignment vertical="center"/>
    </xf>
    <xf numFmtId="0" fontId="1" fillId="10" borderId="71" xfId="0" applyFont="1" applyFill="1" applyBorder="1" applyAlignment="1">
      <alignment horizontal="center" vertical="center"/>
    </xf>
    <xf numFmtId="1" fontId="1" fillId="0" borderId="40" xfId="0" applyNumberFormat="1" applyFont="1" applyFill="1" applyBorder="1" applyAlignment="1">
      <alignment horizontal="center" vertical="center"/>
    </xf>
    <xf numFmtId="1" fontId="1" fillId="2" borderId="40" xfId="0" applyNumberFormat="1" applyFont="1" applyFill="1" applyBorder="1" applyAlignment="1">
      <alignment horizontal="center" vertical="center"/>
    </xf>
    <xf numFmtId="0" fontId="1" fillId="1" borderId="1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101" xfId="0" applyFont="1" applyFill="1" applyBorder="1" applyAlignment="1">
      <alignment horizontal="center" vertical="center"/>
    </xf>
    <xf numFmtId="0" fontId="9" fillId="2" borderId="58"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164" fontId="11" fillId="2" borderId="3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9" fillId="2" borderId="36" xfId="0" applyNumberFormat="1" applyFont="1" applyFill="1" applyBorder="1" applyAlignment="1">
      <alignment horizontal="center" vertical="center"/>
    </xf>
    <xf numFmtId="1" fontId="15" fillId="8" borderId="38" xfId="0" applyNumberFormat="1" applyFont="1" applyFill="1" applyBorder="1" applyAlignment="1">
      <alignment horizontal="right" vertical="center"/>
    </xf>
    <xf numFmtId="164" fontId="9" fillId="2" borderId="17" xfId="0" applyNumberFormat="1" applyFont="1" applyFill="1" applyBorder="1" applyAlignment="1">
      <alignment horizontal="center" vertical="center"/>
    </xf>
    <xf numFmtId="164" fontId="14" fillId="2" borderId="19"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0" xfId="0" applyNumberFormat="1" applyFont="1" applyFill="1" applyBorder="1" applyAlignment="1">
      <alignment horizontal="center" vertical="center"/>
    </xf>
    <xf numFmtId="164" fontId="14" fillId="2" borderId="18" xfId="0" applyNumberFormat="1" applyFont="1" applyFill="1" applyBorder="1" applyAlignment="1">
      <alignment horizontal="center" vertical="center"/>
    </xf>
    <xf numFmtId="164" fontId="9" fillId="2" borderId="47" xfId="0" applyNumberFormat="1" applyFont="1" applyFill="1" applyBorder="1" applyAlignment="1">
      <alignment horizontal="center" vertical="center"/>
    </xf>
    <xf numFmtId="164" fontId="1" fillId="2" borderId="51" xfId="0" applyNumberFormat="1" applyFont="1" applyFill="1" applyBorder="1" applyAlignment="1">
      <alignment horizontal="center" vertical="center"/>
    </xf>
    <xf numFmtId="164" fontId="13" fillId="4" borderId="52" xfId="0" applyNumberFormat="1" applyFont="1" applyFill="1" applyBorder="1" applyAlignment="1">
      <alignment horizontal="center" vertical="center"/>
    </xf>
    <xf numFmtId="164" fontId="1" fillId="4" borderId="52" xfId="0" applyNumberFormat="1" applyFont="1" applyFill="1" applyBorder="1" applyAlignment="1">
      <alignment horizontal="center" vertical="center"/>
    </xf>
    <xf numFmtId="164" fontId="1" fillId="4" borderId="53" xfId="0" applyNumberFormat="1" applyFont="1" applyFill="1" applyBorder="1" applyAlignment="1">
      <alignment horizontal="center" vertical="center"/>
    </xf>
    <xf numFmtId="164" fontId="1" fillId="4" borderId="51" xfId="0" applyNumberFormat="1" applyFont="1" applyFill="1" applyBorder="1" applyAlignment="1">
      <alignment horizontal="center" vertical="center"/>
    </xf>
    <xf numFmtId="164" fontId="1" fillId="4" borderId="54" xfId="0" applyNumberFormat="1" applyFont="1" applyFill="1" applyBorder="1" applyAlignment="1">
      <alignment horizontal="center" vertical="center"/>
    </xf>
    <xf numFmtId="164" fontId="13" fillId="4" borderId="53" xfId="0" applyNumberFormat="1" applyFont="1" applyFill="1" applyBorder="1" applyAlignment="1">
      <alignment horizontal="center" vertical="center"/>
    </xf>
    <xf numFmtId="164" fontId="9" fillId="4" borderId="55" xfId="0" applyNumberFormat="1" applyFont="1" applyFill="1" applyBorder="1" applyAlignment="1">
      <alignment horizontal="center" vertical="center"/>
    </xf>
    <xf numFmtId="164" fontId="9" fillId="2" borderId="45"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4" fillId="0" borderId="57" xfId="0" applyNumberFormat="1" applyFont="1" applyFill="1" applyBorder="1" applyAlignment="1">
      <alignment horizontal="center" vertical="center"/>
    </xf>
    <xf numFmtId="0" fontId="16" fillId="0" borderId="74" xfId="0" applyFont="1" applyFill="1" applyBorder="1" applyAlignment="1">
      <alignment horizontal="center" vertical="top"/>
    </xf>
    <xf numFmtId="0" fontId="16" fillId="0" borderId="75" xfId="0" applyFont="1" applyFill="1" applyBorder="1" applyAlignment="1">
      <alignment horizontal="center" vertical="top"/>
    </xf>
    <xf numFmtId="0" fontId="16" fillId="0" borderId="76" xfId="0" applyFont="1" applyFill="1" applyBorder="1" applyAlignment="1">
      <alignment horizontal="center" vertical="top"/>
    </xf>
    <xf numFmtId="0" fontId="16" fillId="0" borderId="75" xfId="0" applyFont="1" applyFill="1" applyBorder="1" applyAlignment="1">
      <alignment horizontal="center"/>
    </xf>
    <xf numFmtId="0" fontId="16" fillId="0" borderId="76" xfId="0" applyFont="1" applyFill="1" applyBorder="1" applyAlignment="1">
      <alignment horizontal="center"/>
    </xf>
    <xf numFmtId="0" fontId="16" fillId="0" borderId="71"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81" xfId="0" applyFont="1" applyFill="1" applyBorder="1" applyAlignment="1">
      <alignment horizontal="center" vertical="center"/>
    </xf>
    <xf numFmtId="0" fontId="16" fillId="0" borderId="83" xfId="0" applyFont="1" applyFill="1" applyBorder="1" applyAlignment="1">
      <alignment horizontal="center" vertical="center"/>
    </xf>
    <xf numFmtId="164" fontId="17" fillId="2" borderId="16" xfId="0" applyNumberFormat="1" applyFont="1" applyFill="1" applyBorder="1" applyAlignment="1">
      <alignment horizontal="center" vertical="center"/>
    </xf>
    <xf numFmtId="164" fontId="36" fillId="2" borderId="19"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164" fontId="15" fillId="0" borderId="27" xfId="0" applyNumberFormat="1" applyFont="1" applyFill="1" applyBorder="1" applyAlignment="1">
      <alignment horizontal="center" vertical="center"/>
    </xf>
    <xf numFmtId="164" fontId="15" fillId="0" borderId="26" xfId="0" applyNumberFormat="1" applyFont="1" applyFill="1" applyBorder="1" applyAlignment="1">
      <alignment horizontal="center" vertical="center"/>
    </xf>
    <xf numFmtId="164" fontId="15" fillId="0" borderId="29" xfId="0" applyNumberFormat="1" applyFont="1" applyFill="1" applyBorder="1" applyAlignment="1">
      <alignment horizontal="center" vertical="center"/>
    </xf>
    <xf numFmtId="164" fontId="15" fillId="0" borderId="28" xfId="0" applyNumberFormat="1" applyFont="1" applyFill="1" applyBorder="1" applyAlignment="1">
      <alignment horizontal="center" vertical="center"/>
    </xf>
    <xf numFmtId="164" fontId="17" fillId="0" borderId="26" xfId="0" applyNumberFormat="1" applyFont="1" applyFill="1" applyBorder="1" applyAlignment="1">
      <alignment horizontal="center" vertical="center"/>
    </xf>
    <xf numFmtId="0" fontId="0" fillId="0" borderId="26" xfId="0" applyBorder="1" applyAlignment="1">
      <alignment horizontal="center" vertical="center"/>
    </xf>
    <xf numFmtId="0" fontId="1" fillId="0" borderId="71" xfId="0" applyFont="1" applyFill="1" applyBorder="1" applyAlignment="1">
      <alignment horizontal="center"/>
    </xf>
    <xf numFmtId="0" fontId="7" fillId="1" borderId="71" xfId="0" applyFont="1" applyFill="1" applyBorder="1" applyAlignment="1">
      <alignment horizontal="center" vertical="center"/>
    </xf>
    <xf numFmtId="164" fontId="1" fillId="2" borderId="26" xfId="0" applyNumberFormat="1" applyFont="1" applyFill="1" applyBorder="1" applyAlignment="1">
      <alignment horizontal="center" vertical="center"/>
    </xf>
    <xf numFmtId="1" fontId="1" fillId="0" borderId="44" xfId="0" applyNumberFormat="1" applyFont="1" applyFill="1" applyBorder="1" applyAlignment="1">
      <alignment horizontal="right" vertical="center"/>
    </xf>
    <xf numFmtId="164" fontId="16" fillId="0" borderId="17" xfId="0" applyNumberFormat="1" applyFont="1" applyFill="1" applyBorder="1" applyAlignment="1">
      <alignment horizontal="center" vertical="center"/>
    </xf>
    <xf numFmtId="164" fontId="1" fillId="0" borderId="51"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164" fontId="4" fillId="2" borderId="10" xfId="0" applyNumberFormat="1" applyFont="1" applyFill="1" applyBorder="1" applyAlignment="1">
      <alignment horizontal="center" vertical="center"/>
    </xf>
    <xf numFmtId="164" fontId="15" fillId="2" borderId="56" xfId="0" applyNumberFormat="1" applyFont="1" applyFill="1" applyBorder="1" applyAlignment="1">
      <alignment horizontal="center" vertical="center"/>
    </xf>
    <xf numFmtId="0" fontId="15" fillId="0" borderId="73" xfId="0" applyFont="1" applyFill="1" applyBorder="1" applyAlignment="1">
      <alignment horizontal="right" vertical="center"/>
    </xf>
    <xf numFmtId="0" fontId="13" fillId="0" borderId="75" xfId="0" applyFont="1" applyFill="1" applyBorder="1" applyAlignment="1">
      <alignment horizontal="center" vertical="center"/>
    </xf>
    <xf numFmtId="0" fontId="13" fillId="0" borderId="74"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75"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101" xfId="0" applyFont="1" applyFill="1" applyBorder="1" applyAlignment="1">
      <alignment horizontal="center" vertical="center"/>
    </xf>
    <xf numFmtId="0" fontId="39" fillId="2" borderId="0" xfId="0" applyFont="1" applyFill="1" applyAlignment="1">
      <alignment vertic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164" fontId="4" fillId="2" borderId="47" xfId="0" applyNumberFormat="1" applyFont="1" applyFill="1" applyBorder="1" applyAlignment="1">
      <alignment horizontal="center" vertical="center"/>
    </xf>
    <xf numFmtId="0" fontId="4" fillId="0" borderId="0" xfId="1" applyFont="1" applyFill="1" applyAlignment="1">
      <alignment vertical="center"/>
    </xf>
    <xf numFmtId="164" fontId="40" fillId="6" borderId="39" xfId="0" applyNumberFormat="1" applyFont="1" applyFill="1" applyBorder="1" applyAlignment="1">
      <alignment horizontal="left" vertical="center"/>
    </xf>
    <xf numFmtId="164" fontId="16" fillId="11" borderId="7" xfId="0" applyNumberFormat="1" applyFont="1" applyFill="1" applyBorder="1" applyAlignment="1">
      <alignment horizontal="center" vertical="center"/>
    </xf>
    <xf numFmtId="164" fontId="16" fillId="11" borderId="9" xfId="0" applyNumberFormat="1" applyFont="1" applyFill="1" applyBorder="1" applyAlignment="1">
      <alignment horizontal="center" vertical="center"/>
    </xf>
    <xf numFmtId="164" fontId="16" fillId="11" borderId="8" xfId="0" applyNumberFormat="1" applyFont="1" applyFill="1" applyBorder="1" applyAlignment="1">
      <alignment horizontal="center" vertical="center"/>
    </xf>
    <xf numFmtId="164" fontId="16" fillId="11" borderId="10" xfId="0" applyNumberFormat="1" applyFont="1" applyFill="1" applyBorder="1" applyAlignment="1">
      <alignment horizontal="center" vertical="center"/>
    </xf>
    <xf numFmtId="164" fontId="9" fillId="11" borderId="0" xfId="0" applyNumberFormat="1" applyFont="1" applyFill="1" applyBorder="1" applyAlignment="1">
      <alignment horizontal="center" vertical="center"/>
    </xf>
    <xf numFmtId="164" fontId="16" fillId="11" borderId="27" xfId="0" applyNumberFormat="1" applyFont="1" applyFill="1" applyBorder="1" applyAlignment="1">
      <alignment horizontal="center" vertical="center"/>
    </xf>
    <xf numFmtId="164" fontId="16" fillId="11" borderId="26" xfId="0" applyNumberFormat="1" applyFont="1" applyFill="1" applyBorder="1" applyAlignment="1">
      <alignment horizontal="center" vertical="center"/>
    </xf>
    <xf numFmtId="164" fontId="16" fillId="11" borderId="29" xfId="0" applyNumberFormat="1" applyFont="1" applyFill="1" applyBorder="1" applyAlignment="1">
      <alignment horizontal="center" vertical="center"/>
    </xf>
    <xf numFmtId="164" fontId="16" fillId="11" borderId="28" xfId="0" applyNumberFormat="1" applyFont="1" applyFill="1" applyBorder="1" applyAlignment="1">
      <alignment horizontal="center" vertical="center"/>
    </xf>
    <xf numFmtId="164" fontId="16" fillId="11" borderId="56" xfId="0" applyNumberFormat="1"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1" fontId="15" fillId="11" borderId="37" xfId="0" applyNumberFormat="1" applyFont="1" applyFill="1" applyBorder="1" applyAlignment="1">
      <alignment horizontal="right" vertical="center"/>
    </xf>
    <xf numFmtId="1" fontId="15" fillId="11" borderId="38" xfId="0" applyNumberFormat="1" applyFont="1" applyFill="1" applyBorder="1" applyAlignment="1">
      <alignment horizontal="right" vertical="center"/>
    </xf>
    <xf numFmtId="164" fontId="40" fillId="11" borderId="39" xfId="0" applyNumberFormat="1" applyFont="1" applyFill="1" applyBorder="1" applyAlignment="1">
      <alignment horizontal="left" vertical="center"/>
    </xf>
    <xf numFmtId="164" fontId="13" fillId="11" borderId="40" xfId="0" applyNumberFormat="1" applyFont="1" applyFill="1" applyBorder="1" applyAlignment="1">
      <alignment horizontal="center" vertical="center"/>
    </xf>
    <xf numFmtId="164" fontId="1" fillId="11" borderId="40" xfId="0" applyNumberFormat="1" applyFont="1" applyFill="1" applyBorder="1" applyAlignment="1">
      <alignment horizontal="center" vertical="center"/>
    </xf>
    <xf numFmtId="164" fontId="1" fillId="11" borderId="41" xfId="0" applyNumberFormat="1" applyFont="1" applyFill="1" applyBorder="1" applyAlignment="1">
      <alignment horizontal="center" vertical="center"/>
    </xf>
    <xf numFmtId="164" fontId="1" fillId="11" borderId="39" xfId="0" applyNumberFormat="1" applyFont="1" applyFill="1" applyBorder="1" applyAlignment="1">
      <alignment horizontal="center" vertical="center"/>
    </xf>
    <xf numFmtId="164" fontId="1" fillId="11" borderId="42" xfId="0" applyNumberFormat="1" applyFont="1" applyFill="1" applyBorder="1" applyAlignment="1">
      <alignment horizontal="center" vertical="center"/>
    </xf>
    <xf numFmtId="164" fontId="13" fillId="11" borderId="41" xfId="0" applyNumberFormat="1" applyFont="1" applyFill="1" applyBorder="1" applyAlignment="1">
      <alignment horizontal="center" vertical="center"/>
    </xf>
    <xf numFmtId="164" fontId="9" fillId="11" borderId="43" xfId="0" applyNumberFormat="1" applyFont="1" applyFill="1" applyBorder="1" applyAlignment="1">
      <alignment horizontal="center" vertical="center"/>
    </xf>
    <xf numFmtId="1" fontId="1" fillId="11" borderId="44" xfId="0" applyNumberFormat="1" applyFont="1" applyFill="1" applyBorder="1" applyAlignment="1">
      <alignment horizontal="right" vertical="center"/>
    </xf>
    <xf numFmtId="1" fontId="1" fillId="11" borderId="12" xfId="0" applyNumberFormat="1" applyFont="1" applyFill="1" applyBorder="1" applyAlignment="1">
      <alignment horizontal="right" vertical="center"/>
    </xf>
    <xf numFmtId="164" fontId="16" fillId="11" borderId="14" xfId="0" applyNumberFormat="1" applyFont="1" applyFill="1" applyBorder="1" applyAlignment="1">
      <alignment horizontal="center" vertical="center"/>
    </xf>
    <xf numFmtId="164" fontId="16" fillId="11" borderId="13" xfId="0" applyNumberFormat="1" applyFont="1" applyFill="1" applyBorder="1" applyAlignment="1">
      <alignment horizontal="center" vertical="center"/>
    </xf>
    <xf numFmtId="164" fontId="16" fillId="11" borderId="16" xfId="0" applyNumberFormat="1" applyFont="1" applyFill="1" applyBorder="1" applyAlignment="1">
      <alignment horizontal="center" vertical="center"/>
    </xf>
    <xf numFmtId="164" fontId="16" fillId="11" borderId="15" xfId="0" applyNumberFormat="1" applyFont="1" applyFill="1" applyBorder="1" applyAlignment="1">
      <alignment horizontal="center" vertical="center"/>
    </xf>
    <xf numFmtId="164" fontId="17" fillId="11" borderId="45" xfId="0" applyNumberFormat="1" applyFont="1" applyFill="1" applyBorder="1" applyAlignment="1">
      <alignment horizontal="center" vertical="center"/>
    </xf>
    <xf numFmtId="164" fontId="16" fillId="11" borderId="17" xfId="0" applyNumberFormat="1" applyFont="1" applyFill="1" applyBorder="1" applyAlignment="1">
      <alignment horizontal="center" vertical="center"/>
    </xf>
    <xf numFmtId="164" fontId="16" fillId="11" borderId="19" xfId="0" applyNumberFormat="1" applyFont="1" applyFill="1" applyBorder="1" applyAlignment="1">
      <alignment horizontal="center" vertical="center"/>
    </xf>
    <xf numFmtId="164" fontId="16" fillId="11" borderId="18" xfId="0" applyNumberFormat="1" applyFont="1" applyFill="1" applyBorder="1" applyAlignment="1">
      <alignment horizontal="center" vertical="center"/>
    </xf>
    <xf numFmtId="164" fontId="16" fillId="11" borderId="20" xfId="0" applyNumberFormat="1" applyFont="1" applyFill="1" applyBorder="1" applyAlignment="1">
      <alignment horizontal="center" vertical="center"/>
    </xf>
    <xf numFmtId="164" fontId="17" fillId="11" borderId="47" xfId="0" applyNumberFormat="1" applyFont="1" applyFill="1" applyBorder="1" applyAlignment="1">
      <alignment horizontal="center" vertical="center"/>
    </xf>
    <xf numFmtId="0" fontId="1" fillId="11" borderId="48" xfId="0" applyFont="1" applyFill="1" applyBorder="1" applyAlignment="1">
      <alignment horizontal="right" vertical="center"/>
    </xf>
    <xf numFmtId="0" fontId="9" fillId="11" borderId="23" xfId="0" applyFont="1" applyFill="1" applyBorder="1" applyAlignment="1">
      <alignment horizontal="right" vertical="center"/>
    </xf>
    <xf numFmtId="164" fontId="15" fillId="11" borderId="17" xfId="0" applyNumberFormat="1" applyFont="1" applyFill="1" applyBorder="1" applyAlignment="1">
      <alignment horizontal="center" vertical="center"/>
    </xf>
    <xf numFmtId="164" fontId="15" fillId="11" borderId="19" xfId="0" applyNumberFormat="1" applyFont="1" applyFill="1" applyBorder="1" applyAlignment="1">
      <alignment horizontal="center" vertical="center"/>
    </xf>
    <xf numFmtId="164" fontId="15" fillId="11" borderId="18" xfId="0" applyNumberFormat="1" applyFont="1" applyFill="1" applyBorder="1" applyAlignment="1">
      <alignment horizontal="center" vertical="center"/>
    </xf>
    <xf numFmtId="164" fontId="15" fillId="11" borderId="20" xfId="0" applyNumberFormat="1" applyFont="1" applyFill="1" applyBorder="1" applyAlignment="1">
      <alignment horizontal="center" vertical="center"/>
    </xf>
    <xf numFmtId="164" fontId="17" fillId="11" borderId="19" xfId="0" applyNumberFormat="1" applyFont="1" applyFill="1" applyBorder="1" applyAlignment="1">
      <alignment horizontal="center" vertical="center"/>
    </xf>
    <xf numFmtId="164" fontId="17" fillId="11" borderId="18" xfId="0" applyNumberFormat="1" applyFont="1" applyFill="1" applyBorder="1" applyAlignment="1">
      <alignment horizontal="center" vertical="center"/>
    </xf>
    <xf numFmtId="164" fontId="9" fillId="11" borderId="47" xfId="0" applyNumberFormat="1" applyFont="1" applyFill="1" applyBorder="1" applyAlignment="1">
      <alignment horizontal="center" vertical="center"/>
    </xf>
    <xf numFmtId="0" fontId="1" fillId="11" borderId="49" xfId="0" applyFont="1" applyFill="1" applyBorder="1" applyAlignment="1">
      <alignment horizontal="right" vertical="center"/>
    </xf>
    <xf numFmtId="0" fontId="1" fillId="11" borderId="50" xfId="0" applyFont="1" applyFill="1" applyBorder="1" applyAlignment="1">
      <alignment horizontal="right" vertical="center"/>
    </xf>
    <xf numFmtId="164" fontId="1" fillId="11" borderId="51" xfId="0" applyNumberFormat="1" applyFont="1" applyFill="1" applyBorder="1" applyAlignment="1">
      <alignment horizontal="center" vertical="center"/>
    </xf>
    <xf numFmtId="164" fontId="13" fillId="12" borderId="52" xfId="0" applyNumberFormat="1" applyFont="1" applyFill="1" applyBorder="1" applyAlignment="1">
      <alignment horizontal="center" vertical="center"/>
    </xf>
    <xf numFmtId="164" fontId="1" fillId="12" borderId="52" xfId="0" applyNumberFormat="1" applyFont="1" applyFill="1" applyBorder="1" applyAlignment="1">
      <alignment horizontal="center" vertical="center"/>
    </xf>
    <xf numFmtId="164" fontId="1" fillId="12" borderId="53" xfId="0" applyNumberFormat="1" applyFont="1" applyFill="1" applyBorder="1" applyAlignment="1">
      <alignment horizontal="center" vertical="center"/>
    </xf>
    <xf numFmtId="164" fontId="1" fillId="12" borderId="51" xfId="0" applyNumberFormat="1" applyFont="1" applyFill="1" applyBorder="1" applyAlignment="1">
      <alignment horizontal="center" vertical="center"/>
    </xf>
    <xf numFmtId="164" fontId="1" fillId="12" borderId="54" xfId="0" applyNumberFormat="1" applyFont="1" applyFill="1" applyBorder="1" applyAlignment="1">
      <alignment horizontal="center" vertical="center"/>
    </xf>
    <xf numFmtId="164" fontId="13" fillId="12" borderId="53" xfId="0" applyNumberFormat="1" applyFont="1" applyFill="1" applyBorder="1" applyAlignment="1">
      <alignment horizontal="center" vertical="center"/>
    </xf>
    <xf numFmtId="164" fontId="9" fillId="12" borderId="55" xfId="0" applyNumberFormat="1" applyFont="1" applyFill="1" applyBorder="1" applyAlignment="1">
      <alignment horizontal="center" vertical="center"/>
    </xf>
    <xf numFmtId="0" fontId="15" fillId="11" borderId="64" xfId="0" applyFont="1" applyFill="1" applyBorder="1" applyAlignment="1">
      <alignment horizontal="right" vertical="center"/>
    </xf>
    <xf numFmtId="0" fontId="9" fillId="11" borderId="26"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28" xfId="0" applyFont="1" applyFill="1" applyBorder="1" applyAlignment="1">
      <alignment horizontal="center" vertical="center"/>
    </xf>
    <xf numFmtId="0" fontId="9" fillId="11" borderId="29" xfId="0" applyFont="1" applyFill="1" applyBorder="1" applyAlignment="1">
      <alignment horizontal="center" vertical="center"/>
    </xf>
    <xf numFmtId="0" fontId="9" fillId="11" borderId="64" xfId="0" applyFont="1" applyFill="1" applyBorder="1" applyAlignment="1">
      <alignment horizontal="center" vertical="center"/>
    </xf>
    <xf numFmtId="0" fontId="1" fillId="11" borderId="26" xfId="0" applyFont="1" applyFill="1" applyBorder="1" applyAlignment="1">
      <alignment horizontal="center" vertical="center"/>
    </xf>
    <xf numFmtId="0" fontId="1" fillId="11" borderId="27" xfId="0" applyFont="1" applyFill="1" applyBorder="1" applyAlignment="1">
      <alignment horizontal="center" vertical="center"/>
    </xf>
    <xf numFmtId="0" fontId="1" fillId="11" borderId="28" xfId="0" applyFont="1" applyFill="1" applyBorder="1" applyAlignment="1">
      <alignment horizontal="center" vertical="center"/>
    </xf>
    <xf numFmtId="0" fontId="1" fillId="11" borderId="29" xfId="0" applyFont="1" applyFill="1" applyBorder="1" applyAlignment="1">
      <alignment horizontal="center" vertical="center"/>
    </xf>
    <xf numFmtId="0" fontId="15" fillId="11" borderId="73" xfId="0" applyFont="1" applyFill="1" applyBorder="1" applyAlignment="1">
      <alignment horizontal="right" vertical="center" wrapText="1"/>
    </xf>
    <xf numFmtId="0" fontId="1" fillId="11" borderId="74" xfId="0" applyFont="1" applyFill="1" applyBorder="1" applyAlignment="1">
      <alignment horizontal="center" vertical="top"/>
    </xf>
    <xf numFmtId="0" fontId="1" fillId="11" borderId="75" xfId="0" applyFont="1" applyFill="1" applyBorder="1" applyAlignment="1">
      <alignment horizontal="center" vertical="top"/>
    </xf>
    <xf numFmtId="0" fontId="1" fillId="11" borderId="76" xfId="0" applyFont="1" applyFill="1" applyBorder="1" applyAlignment="1">
      <alignment horizontal="center" vertical="top"/>
    </xf>
    <xf numFmtId="0" fontId="1" fillId="11" borderId="75" xfId="0" applyFont="1" applyFill="1" applyBorder="1" applyAlignment="1">
      <alignment horizontal="center"/>
    </xf>
    <xf numFmtId="0" fontId="1" fillId="11" borderId="76" xfId="0" applyFont="1" applyFill="1" applyBorder="1" applyAlignment="1">
      <alignment horizontal="center"/>
    </xf>
    <xf numFmtId="0" fontId="1" fillId="12" borderId="74" xfId="0" applyFont="1" applyFill="1" applyBorder="1" applyAlignment="1">
      <alignment horizontal="center" vertical="center"/>
    </xf>
    <xf numFmtId="0" fontId="1" fillId="12" borderId="75" xfId="0" applyFont="1" applyFill="1" applyBorder="1" applyAlignment="1">
      <alignment horizontal="center" vertical="center"/>
    </xf>
    <xf numFmtId="0" fontId="1" fillId="12" borderId="77" xfId="0" applyFont="1" applyFill="1" applyBorder="1" applyAlignment="1">
      <alignment horizontal="center" vertical="center"/>
    </xf>
    <xf numFmtId="0" fontId="15" fillId="11" borderId="46" xfId="0" applyFont="1" applyFill="1" applyBorder="1" applyAlignment="1">
      <alignment horizontal="right" vertical="center"/>
    </xf>
    <xf numFmtId="0" fontId="1" fillId="12" borderId="70" xfId="0" applyFont="1" applyFill="1" applyBorder="1" applyAlignment="1">
      <alignment horizontal="center" vertical="center"/>
    </xf>
    <xf numFmtId="0" fontId="1" fillId="11" borderId="71" xfId="0" applyFont="1" applyFill="1" applyBorder="1" applyAlignment="1">
      <alignment horizontal="center" vertical="center"/>
    </xf>
    <xf numFmtId="0" fontId="1" fillId="12" borderId="71" xfId="0" applyFont="1" applyFill="1" applyBorder="1" applyAlignment="1">
      <alignment horizontal="center" vertical="center"/>
    </xf>
    <xf numFmtId="0" fontId="1" fillId="12" borderId="72" xfId="0" applyFont="1" applyFill="1" applyBorder="1" applyAlignment="1">
      <alignment horizontal="center" vertical="center"/>
    </xf>
    <xf numFmtId="0" fontId="1" fillId="12" borderId="78" xfId="0" applyFont="1" applyFill="1" applyBorder="1" applyAlignment="1">
      <alignment horizontal="center" vertical="center"/>
    </xf>
    <xf numFmtId="0" fontId="1" fillId="12" borderId="17" xfId="0" applyFont="1" applyFill="1" applyBorder="1" applyAlignment="1">
      <alignment horizontal="center" vertical="center"/>
    </xf>
    <xf numFmtId="0" fontId="1" fillId="11" borderId="19" xfId="0" applyFont="1" applyFill="1" applyBorder="1" applyAlignment="1">
      <alignment horizontal="center" vertical="center"/>
    </xf>
    <xf numFmtId="0" fontId="1" fillId="12" borderId="19" xfId="0" applyFont="1" applyFill="1" applyBorder="1" applyAlignment="1">
      <alignment horizontal="center" vertical="center"/>
    </xf>
    <xf numFmtId="0" fontId="1" fillId="12" borderId="18" xfId="0" applyFont="1" applyFill="1" applyBorder="1" applyAlignment="1">
      <alignment horizontal="center" vertical="center"/>
    </xf>
    <xf numFmtId="0" fontId="15" fillId="11" borderId="79" xfId="0" applyFont="1" applyFill="1" applyBorder="1" applyAlignment="1">
      <alignment horizontal="right" vertical="center"/>
    </xf>
    <xf numFmtId="0" fontId="1" fillId="12" borderId="80" xfId="0" applyFont="1" applyFill="1" applyBorder="1" applyAlignment="1">
      <alignment horizontal="center" vertical="center"/>
    </xf>
    <xf numFmtId="0" fontId="1" fillId="12" borderId="81" xfId="0" applyFont="1" applyFill="1" applyBorder="1" applyAlignment="1">
      <alignment horizontal="center" vertical="center"/>
    </xf>
    <xf numFmtId="0" fontId="1" fillId="12" borderId="82" xfId="0" applyFont="1" applyFill="1" applyBorder="1" applyAlignment="1">
      <alignment horizontal="center" vertical="center"/>
    </xf>
    <xf numFmtId="0" fontId="1" fillId="12" borderId="51" xfId="0" applyFont="1" applyFill="1" applyBorder="1" applyAlignment="1">
      <alignment horizontal="center" vertical="center"/>
    </xf>
    <xf numFmtId="0" fontId="1" fillId="12" borderId="52" xfId="0" applyFont="1" applyFill="1" applyBorder="1" applyAlignment="1">
      <alignment horizontal="center" vertical="center"/>
    </xf>
    <xf numFmtId="0" fontId="1" fillId="12" borderId="53" xfId="0" applyFont="1" applyFill="1" applyBorder="1" applyAlignment="1">
      <alignment horizontal="center" vertical="center"/>
    </xf>
    <xf numFmtId="0" fontId="1" fillId="11" borderId="81" xfId="0" applyFont="1" applyFill="1" applyBorder="1" applyAlignment="1">
      <alignment horizontal="center" vertical="center"/>
    </xf>
    <xf numFmtId="0" fontId="1" fillId="11" borderId="83" xfId="0" applyFont="1" applyFill="1" applyBorder="1" applyAlignment="1">
      <alignment horizontal="center" vertical="center"/>
    </xf>
    <xf numFmtId="0" fontId="15" fillId="11" borderId="90" xfId="0" applyFont="1" applyFill="1" applyBorder="1" applyAlignment="1">
      <alignment horizontal="right"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1" fillId="11" borderId="41" xfId="0" applyFont="1" applyFill="1" applyBorder="1" applyAlignment="1">
      <alignment horizontal="center" vertical="center"/>
    </xf>
    <xf numFmtId="0" fontId="1" fillId="12" borderId="39" xfId="0" applyFont="1" applyFill="1" applyBorder="1" applyAlignment="1">
      <alignment horizontal="center" vertical="center"/>
    </xf>
    <xf numFmtId="0" fontId="1" fillId="12" borderId="40" xfId="0" applyFont="1" applyFill="1" applyBorder="1" applyAlignment="1">
      <alignment horizontal="center" vertical="center"/>
    </xf>
    <xf numFmtId="0" fontId="1" fillId="11" borderId="74" xfId="0" applyFont="1" applyFill="1" applyBorder="1" applyAlignment="1">
      <alignment horizontal="center" vertical="center"/>
    </xf>
    <xf numFmtId="0" fontId="1" fillId="11" borderId="75" xfId="0" applyFont="1" applyFill="1" applyBorder="1" applyAlignment="1">
      <alignment horizontal="center" vertical="center"/>
    </xf>
    <xf numFmtId="0" fontId="1" fillId="11" borderId="76" xfId="0" applyFont="1" applyFill="1" applyBorder="1" applyAlignment="1">
      <alignment horizontal="center" vertical="center"/>
    </xf>
    <xf numFmtId="0" fontId="15" fillId="11" borderId="79" xfId="0" applyFont="1" applyFill="1" applyBorder="1" applyAlignment="1">
      <alignment horizontal="right" vertical="center" wrapText="1"/>
    </xf>
    <xf numFmtId="0" fontId="1" fillId="11" borderId="51" xfId="0" applyFont="1" applyFill="1" applyBorder="1" applyAlignment="1">
      <alignment horizontal="center" vertical="center"/>
    </xf>
    <xf numFmtId="0" fontId="1" fillId="11" borderId="52" xfId="0" applyFont="1" applyFill="1" applyBorder="1" applyAlignment="1">
      <alignment horizontal="center" vertical="center"/>
    </xf>
    <xf numFmtId="0" fontId="1" fillId="11" borderId="91" xfId="0" applyFont="1" applyFill="1" applyBorder="1" applyAlignment="1">
      <alignment horizontal="center" vertical="center"/>
    </xf>
    <xf numFmtId="0" fontId="1" fillId="2" borderId="5" xfId="0" applyFont="1" applyFill="1" applyBorder="1" applyAlignment="1">
      <alignment horizontal="center" vertical="center"/>
    </xf>
    <xf numFmtId="0" fontId="15" fillId="2" borderId="23" xfId="0" applyFont="1" applyFill="1" applyBorder="1" applyAlignment="1">
      <alignment horizontal="right" vertical="center"/>
    </xf>
    <xf numFmtId="1" fontId="1" fillId="0" borderId="34" xfId="0" applyNumberFormat="1" applyFont="1" applyFill="1" applyBorder="1" applyAlignment="1">
      <alignment horizontal="right" vertical="center"/>
    </xf>
    <xf numFmtId="1" fontId="1" fillId="0" borderId="35"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1" fillId="0" borderId="17" xfId="0" applyFont="1" applyFill="1" applyBorder="1" applyAlignment="1">
      <alignment horizontal="right" vertical="center"/>
    </xf>
    <xf numFmtId="0" fontId="1" fillId="0" borderId="18"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7" xfId="0" applyFont="1" applyFill="1" applyBorder="1" applyAlignment="1">
      <alignment horizontal="right" vertical="center" wrapText="1"/>
    </xf>
    <xf numFmtId="0" fontId="4" fillId="0" borderId="18" xfId="0" applyFont="1" applyFill="1" applyBorder="1" applyAlignment="1">
      <alignment horizontal="right" vertical="center" wrapText="1"/>
    </xf>
    <xf numFmtId="1" fontId="1" fillId="3" borderId="3" xfId="0" applyNumberFormat="1" applyFont="1" applyFill="1" applyBorder="1" applyAlignment="1">
      <alignment horizontal="right" vertical="center" wrapText="1"/>
    </xf>
    <xf numFmtId="1" fontId="1" fillId="3" borderId="4" xfId="0" applyNumberFormat="1" applyFont="1" applyFill="1" applyBorder="1" applyAlignment="1">
      <alignment horizontal="right" vertical="center" wrapText="1"/>
    </xf>
    <xf numFmtId="0" fontId="1" fillId="11" borderId="46" xfId="0" applyFont="1" applyFill="1" applyBorder="1" applyAlignment="1">
      <alignment horizontal="right" vertical="center" wrapText="1"/>
    </xf>
    <xf numFmtId="0" fontId="1" fillId="11" borderId="18" xfId="0" applyFont="1" applyFill="1" applyBorder="1" applyAlignment="1">
      <alignment horizontal="right" vertical="center" wrapText="1"/>
    </xf>
    <xf numFmtId="0" fontId="1" fillId="0" borderId="46" xfId="0" applyFont="1" applyFill="1" applyBorder="1" applyAlignment="1">
      <alignment horizontal="right" vertical="center" wrapText="1"/>
    </xf>
    <xf numFmtId="0" fontId="1" fillId="0" borderId="18" xfId="0" applyFont="1" applyFill="1" applyBorder="1" applyAlignment="1">
      <alignment horizontal="right" vertical="center" wrapText="1"/>
    </xf>
    <xf numFmtId="0" fontId="1" fillId="11" borderId="7" xfId="0" applyFont="1" applyFill="1" applyBorder="1" applyAlignment="1">
      <alignment horizontal="right" vertical="center"/>
    </xf>
    <xf numFmtId="0" fontId="1" fillId="11" borderId="8" xfId="0" applyFont="1" applyFill="1" applyBorder="1" applyAlignment="1">
      <alignment horizontal="right" vertical="center"/>
    </xf>
    <xf numFmtId="1" fontId="1" fillId="11" borderId="3" xfId="0" applyNumberFormat="1" applyFont="1" applyFill="1" applyBorder="1" applyAlignment="1">
      <alignment horizontal="right" vertical="center" wrapText="1"/>
    </xf>
    <xf numFmtId="1" fontId="1" fillId="11" borderId="4" xfId="0" applyNumberFormat="1" applyFont="1" applyFill="1" applyBorder="1" applyAlignment="1">
      <alignment horizontal="right" vertical="center" wrapText="1"/>
    </xf>
    <xf numFmtId="0" fontId="1" fillId="0" borderId="7" xfId="0" applyFont="1" applyFill="1" applyBorder="1" applyAlignment="1">
      <alignment horizontal="right" vertical="center"/>
    </xf>
    <xf numFmtId="0" fontId="1" fillId="0" borderId="8" xfId="0" applyFont="1" applyFill="1" applyBorder="1" applyAlignment="1">
      <alignment horizontal="right" vertical="center"/>
    </xf>
    <xf numFmtId="1" fontId="1" fillId="0" borderId="3" xfId="0" applyNumberFormat="1" applyFont="1" applyFill="1" applyBorder="1" applyAlignment="1">
      <alignment horizontal="right" vertical="center" wrapText="1"/>
    </xf>
    <xf numFmtId="1" fontId="1" fillId="0" borderId="4" xfId="0" applyNumberFormat="1" applyFont="1" applyFill="1" applyBorder="1" applyAlignment="1">
      <alignment horizontal="right" vertical="center" wrapText="1"/>
    </xf>
    <xf numFmtId="164" fontId="1" fillId="0" borderId="51" xfId="0" applyNumberFormat="1" applyFont="1" applyFill="1" applyBorder="1" applyAlignment="1">
      <alignment horizontal="left" vertical="center" indent="15"/>
    </xf>
    <xf numFmtId="164" fontId="1" fillId="0" borderId="52" xfId="0" applyNumberFormat="1" applyFont="1" applyFill="1" applyBorder="1" applyAlignment="1">
      <alignment horizontal="left" vertical="center" indent="15"/>
    </xf>
    <xf numFmtId="164" fontId="1" fillId="0" borderId="53" xfId="0" applyNumberFormat="1" applyFont="1" applyFill="1" applyBorder="1" applyAlignment="1">
      <alignment horizontal="left" vertical="center" indent="15"/>
    </xf>
    <xf numFmtId="164" fontId="4" fillId="0" borderId="70" xfId="0" applyNumberFormat="1" applyFont="1" applyFill="1" applyBorder="1" applyAlignment="1">
      <alignment horizontal="left" vertical="center" indent="15"/>
    </xf>
    <xf numFmtId="164" fontId="4" fillId="0" borderId="71" xfId="0" applyNumberFormat="1" applyFont="1" applyFill="1" applyBorder="1" applyAlignment="1">
      <alignment horizontal="left" vertical="center" indent="15"/>
    </xf>
    <xf numFmtId="164" fontId="4" fillId="0" borderId="78" xfId="0" applyNumberFormat="1" applyFont="1" applyFill="1" applyBorder="1" applyAlignment="1">
      <alignment horizontal="left" vertical="center" indent="15"/>
    </xf>
    <xf numFmtId="164" fontId="4" fillId="0" borderId="14" xfId="0" applyNumberFormat="1" applyFont="1" applyFill="1" applyBorder="1" applyAlignment="1">
      <alignment horizontal="left" vertical="center" indent="15"/>
    </xf>
    <xf numFmtId="164" fontId="4" fillId="0" borderId="13" xfId="0" applyNumberFormat="1" applyFont="1" applyFill="1" applyBorder="1" applyAlignment="1">
      <alignment horizontal="left" vertical="center" indent="15"/>
    </xf>
    <xf numFmtId="164" fontId="4" fillId="0" borderId="89" xfId="0" applyNumberFormat="1" applyFont="1" applyFill="1" applyBorder="1" applyAlignment="1">
      <alignment horizontal="left" vertical="center" indent="15"/>
    </xf>
    <xf numFmtId="164" fontId="4" fillId="0" borderId="59" xfId="0" applyNumberFormat="1" applyFont="1" applyFill="1" applyBorder="1" applyAlignment="1">
      <alignment horizontal="left" vertical="center" indent="15"/>
    </xf>
    <xf numFmtId="164" fontId="4" fillId="0" borderId="60" xfId="0" applyNumberFormat="1" applyFont="1" applyFill="1" applyBorder="1" applyAlignment="1">
      <alignment horizontal="left" vertical="center" indent="15"/>
    </xf>
    <xf numFmtId="164" fontId="4" fillId="0" borderId="61" xfId="0" applyNumberFormat="1" applyFont="1" applyFill="1" applyBorder="1" applyAlignment="1">
      <alignment horizontal="left" vertical="center" indent="15"/>
    </xf>
    <xf numFmtId="164" fontId="4" fillId="0" borderId="3" xfId="0" applyNumberFormat="1" applyFont="1" applyFill="1" applyBorder="1" applyAlignment="1">
      <alignment horizontal="left" vertical="center" indent="15"/>
    </xf>
    <xf numFmtId="164" fontId="4" fillId="0" borderId="30" xfId="0" applyNumberFormat="1" applyFont="1" applyFill="1" applyBorder="1" applyAlignment="1">
      <alignment horizontal="left" vertical="center" indent="15"/>
    </xf>
    <xf numFmtId="164" fontId="4" fillId="0" borderId="4" xfId="0" applyNumberFormat="1" applyFont="1" applyFill="1" applyBorder="1" applyAlignment="1">
      <alignment horizontal="left" vertical="center" indent="15"/>
    </xf>
    <xf numFmtId="0" fontId="9" fillId="5" borderId="59" xfId="0" applyFont="1" applyFill="1" applyBorder="1" applyAlignment="1">
      <alignment horizontal="left" vertical="center"/>
    </xf>
    <xf numFmtId="0" fontId="9" fillId="5" borderId="60" xfId="0" applyFont="1" applyFill="1" applyBorder="1" applyAlignment="1">
      <alignment horizontal="left" vertical="center"/>
    </xf>
    <xf numFmtId="0" fontId="9" fillId="5" borderId="61" xfId="0" applyFont="1" applyFill="1" applyBorder="1" applyAlignment="1">
      <alignment horizontal="left" vertical="center"/>
    </xf>
    <xf numFmtId="0" fontId="9" fillId="11" borderId="5" xfId="0" applyFont="1" applyFill="1" applyBorder="1" applyAlignment="1">
      <alignment horizontal="center" vertical="center"/>
    </xf>
    <xf numFmtId="0" fontId="9" fillId="11" borderId="2" xfId="0" applyFont="1" applyFill="1" applyBorder="1" applyAlignment="1">
      <alignment horizontal="center" vertical="center"/>
    </xf>
    <xf numFmtId="0" fontId="19" fillId="2" borderId="60" xfId="0" applyFont="1" applyFill="1" applyBorder="1" applyAlignment="1">
      <alignment horizontal="left" vertical="center" wrapText="1"/>
    </xf>
    <xf numFmtId="0" fontId="19" fillId="2" borderId="0" xfId="0" applyFont="1" applyFill="1" applyAlignment="1">
      <alignment horizontal="left" vertical="center" wrapText="1"/>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 xfId="0" applyFont="1" applyFill="1" applyBorder="1" applyAlignment="1">
      <alignment horizontal="left" vertical="center" indent="15"/>
    </xf>
    <xf numFmtId="0" fontId="1" fillId="0" borderId="5" xfId="0" applyFont="1" applyFill="1" applyBorder="1" applyAlignment="1">
      <alignment horizontal="left" vertical="center" indent="15"/>
    </xf>
    <xf numFmtId="0" fontId="1" fillId="0" borderId="2" xfId="0" applyFont="1" applyFill="1" applyBorder="1" applyAlignment="1">
      <alignment horizontal="left" vertical="center" indent="15"/>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2" xfId="0" applyFont="1" applyFill="1" applyBorder="1" applyAlignment="1">
      <alignment horizontal="center" vertical="center"/>
    </xf>
    <xf numFmtId="0" fontId="9" fillId="5" borderId="92" xfId="0" applyFont="1" applyFill="1" applyBorder="1" applyAlignment="1">
      <alignment horizontal="left" vertical="center"/>
    </xf>
    <xf numFmtId="0" fontId="9" fillId="5" borderId="36" xfId="0" applyFont="1" applyFill="1" applyBorder="1" applyAlignment="1">
      <alignment horizontal="left" vertical="center"/>
    </xf>
    <xf numFmtId="0" fontId="9" fillId="5" borderId="62" xfId="0" applyFont="1" applyFill="1" applyBorder="1" applyAlignment="1">
      <alignment horizontal="lef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61"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1" fillId="8" borderId="62" xfId="0" applyFont="1" applyFill="1" applyBorder="1" applyAlignment="1">
      <alignment horizontal="right" vertical="center"/>
    </xf>
    <xf numFmtId="0" fontId="1" fillId="2" borderId="96" xfId="0" applyFont="1" applyFill="1" applyBorder="1" applyAlignment="1">
      <alignment horizontal="left" vertical="center"/>
    </xf>
    <xf numFmtId="0" fontId="1" fillId="2" borderId="97" xfId="0" applyFont="1" applyFill="1" applyBorder="1" applyAlignment="1">
      <alignment horizontal="left" vertical="center"/>
    </xf>
    <xf numFmtId="0" fontId="1" fillId="2" borderId="57" xfId="0" applyFont="1" applyFill="1" applyBorder="1" applyAlignment="1">
      <alignment horizontal="left" vertical="center"/>
    </xf>
    <xf numFmtId="0" fontId="1" fillId="2" borderId="99" xfId="0" applyFont="1" applyFill="1" applyBorder="1" applyAlignment="1">
      <alignment horizontal="left" vertical="center"/>
    </xf>
    <xf numFmtId="0" fontId="1" fillId="2" borderId="100" xfId="0" applyFont="1" applyFill="1" applyBorder="1" applyAlignment="1">
      <alignment horizontal="left" vertical="center"/>
    </xf>
    <xf numFmtId="0" fontId="1" fillId="2" borderId="101" xfId="0" applyFont="1" applyFill="1" applyBorder="1" applyAlignment="1">
      <alignment horizontal="left" vertical="center"/>
    </xf>
    <xf numFmtId="0" fontId="9" fillId="2" borderId="102" xfId="0" applyFont="1" applyFill="1" applyBorder="1" applyAlignment="1">
      <alignment horizontal="left" vertical="center"/>
    </xf>
    <xf numFmtId="0" fontId="9" fillId="2" borderId="103" xfId="0" applyFont="1" applyFill="1" applyBorder="1" applyAlignment="1">
      <alignment horizontal="left" vertical="center"/>
    </xf>
    <xf numFmtId="0" fontId="9" fillId="2" borderId="58" xfId="0" applyFont="1" applyFill="1" applyBorder="1" applyAlignment="1">
      <alignment horizontal="left"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18"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29" xfId="0" applyFont="1" applyFill="1" applyBorder="1" applyAlignment="1">
      <alignment horizontal="center" vertical="center"/>
    </xf>
    <xf numFmtId="0" fontId="9" fillId="6" borderId="85" xfId="0" applyFont="1" applyFill="1" applyBorder="1" applyAlignment="1">
      <alignment horizontal="center" vertical="center"/>
    </xf>
    <xf numFmtId="0" fontId="9" fillId="6" borderId="86" xfId="0" applyFont="1" applyFill="1" applyBorder="1" applyAlignment="1">
      <alignment horizontal="center" vertical="center"/>
    </xf>
    <xf numFmtId="0" fontId="9" fillId="6" borderId="87" xfId="0" applyFont="1" applyFill="1" applyBorder="1" applyAlignment="1">
      <alignment horizontal="center"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1" fontId="1" fillId="0" borderId="46" xfId="0" applyNumberFormat="1" applyFont="1" applyFill="1" applyBorder="1" applyAlignment="1">
      <alignment horizontal="right" vertical="center"/>
    </xf>
    <xf numFmtId="1" fontId="1" fillId="0" borderId="18" xfId="0" applyNumberFormat="1" applyFont="1" applyFill="1" applyBorder="1" applyAlignment="1">
      <alignment horizontal="right" vertical="center"/>
    </xf>
    <xf numFmtId="0" fontId="9" fillId="0" borderId="2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10" xfId="0" applyFont="1" applyFill="1" applyBorder="1" applyAlignment="1">
      <alignment horizontal="center" vertical="center"/>
    </xf>
    <xf numFmtId="0" fontId="9" fillId="2" borderId="26" xfId="0" applyFont="1" applyFill="1" applyBorder="1" applyAlignment="1">
      <alignment horizontal="center" vertical="center"/>
    </xf>
    <xf numFmtId="0" fontId="34" fillId="0" borderId="26" xfId="0" applyFont="1" applyBorder="1" applyAlignment="1">
      <alignment horizontal="center" vertical="center"/>
    </xf>
    <xf numFmtId="0" fontId="0" fillId="0" borderId="26" xfId="0" applyBorder="1" applyAlignment="1">
      <alignment horizontal="center" vertical="center"/>
    </xf>
    <xf numFmtId="0" fontId="25" fillId="0" borderId="0" xfId="1" applyFont="1" applyAlignment="1">
      <alignment horizontal="left" vertical="top" wrapText="1"/>
    </xf>
    <xf numFmtId="0" fontId="29" fillId="0" borderId="0" xfId="0" applyFont="1" applyFill="1" applyAlignment="1">
      <alignment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71437</xdr:colOff>
      <xdr:row>105</xdr:row>
      <xdr:rowOff>87312</xdr:rowOff>
    </xdr:from>
    <xdr:to>
      <xdr:col>28</xdr:col>
      <xdr:colOff>7937</xdr:colOff>
      <xdr:row>134</xdr:row>
      <xdr:rowOff>36005</xdr:rowOff>
    </xdr:to>
    <xdr:pic>
      <xdr:nvPicPr>
        <xdr:cNvPr id="5" name="Grafik 4"/>
        <xdr:cNvPicPr>
          <a:picLocks noChangeAspect="1"/>
        </xdr:cNvPicPr>
      </xdr:nvPicPr>
      <xdr:blipFill>
        <a:blip xmlns:r="http://schemas.openxmlformats.org/officeDocument/2006/relationships" r:embed="rId1"/>
        <a:stretch>
          <a:fillRect/>
        </a:stretch>
      </xdr:blipFill>
      <xdr:spPr>
        <a:xfrm>
          <a:off x="6151562" y="21764625"/>
          <a:ext cx="5730875" cy="3171318"/>
        </a:xfrm>
        <a:prstGeom prst="rect">
          <a:avLst/>
        </a:prstGeom>
      </xdr:spPr>
    </xdr:pic>
    <xdr:clientData/>
  </xdr:twoCellAnchor>
  <xdr:twoCellAnchor editAs="oneCell">
    <xdr:from>
      <xdr:col>1</xdr:col>
      <xdr:colOff>7938</xdr:colOff>
      <xdr:row>105</xdr:row>
      <xdr:rowOff>111124</xdr:rowOff>
    </xdr:from>
    <xdr:to>
      <xdr:col>10</xdr:col>
      <xdr:colOff>53805</xdr:colOff>
      <xdr:row>134</xdr:row>
      <xdr:rowOff>47624</xdr:rowOff>
    </xdr:to>
    <xdr:pic>
      <xdr:nvPicPr>
        <xdr:cNvPr id="6" name="Grafik 5"/>
        <xdr:cNvPicPr>
          <a:picLocks noChangeAspect="1"/>
        </xdr:cNvPicPr>
      </xdr:nvPicPr>
      <xdr:blipFill>
        <a:blip xmlns:r="http://schemas.openxmlformats.org/officeDocument/2006/relationships" r:embed="rId2"/>
        <a:stretch>
          <a:fillRect/>
        </a:stretch>
      </xdr:blipFill>
      <xdr:spPr>
        <a:xfrm>
          <a:off x="55563" y="21788437"/>
          <a:ext cx="5681492" cy="3159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105</xdr:row>
      <xdr:rowOff>87313</xdr:rowOff>
    </xdr:from>
    <xdr:to>
      <xdr:col>8</xdr:col>
      <xdr:colOff>218123</xdr:colOff>
      <xdr:row>132</xdr:row>
      <xdr:rowOff>19368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4708188"/>
          <a:ext cx="5142548" cy="3018155"/>
        </a:xfrm>
        <a:prstGeom prst="rect">
          <a:avLst/>
        </a:prstGeom>
      </xdr:spPr>
    </xdr:pic>
    <xdr:clientData/>
  </xdr:twoCellAnchor>
  <xdr:twoCellAnchor editAs="oneCell">
    <xdr:from>
      <xdr:col>10</xdr:col>
      <xdr:colOff>314325</xdr:colOff>
      <xdr:row>106</xdr:row>
      <xdr:rowOff>103188</xdr:rowOff>
    </xdr:from>
    <xdr:to>
      <xdr:col>25</xdr:col>
      <xdr:colOff>230037</xdr:colOff>
      <xdr:row>131</xdr:row>
      <xdr:rowOff>74597</xdr:rowOff>
    </xdr:to>
    <xdr:pic>
      <xdr:nvPicPr>
        <xdr:cNvPr id="3" name="Grafik 2"/>
        <xdr:cNvPicPr>
          <a:picLocks noChangeAspect="1"/>
        </xdr:cNvPicPr>
      </xdr:nvPicPr>
      <xdr:blipFill>
        <a:blip xmlns:r="http://schemas.openxmlformats.org/officeDocument/2006/relationships" r:embed="rId2"/>
        <a:stretch>
          <a:fillRect/>
        </a:stretch>
      </xdr:blipFill>
      <xdr:spPr>
        <a:xfrm>
          <a:off x="5905500" y="14838363"/>
          <a:ext cx="4849662" cy="2828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105</xdr:row>
      <xdr:rowOff>70572</xdr:rowOff>
    </xdr:from>
    <xdr:to>
      <xdr:col>8</xdr:col>
      <xdr:colOff>134780</xdr:colOff>
      <xdr:row>130</xdr:row>
      <xdr:rowOff>5901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4700972"/>
          <a:ext cx="4878230" cy="2792829"/>
        </a:xfrm>
        <a:prstGeom prst="rect">
          <a:avLst/>
        </a:prstGeom>
      </xdr:spPr>
    </xdr:pic>
    <xdr:clientData/>
  </xdr:twoCellAnchor>
  <xdr:twoCellAnchor editAs="oneCell">
    <xdr:from>
      <xdr:col>10</xdr:col>
      <xdr:colOff>256309</xdr:colOff>
      <xdr:row>105</xdr:row>
      <xdr:rowOff>103765</xdr:rowOff>
    </xdr:from>
    <xdr:to>
      <xdr:col>26</xdr:col>
      <xdr:colOff>84276</xdr:colOff>
      <xdr:row>130</xdr:row>
      <xdr:rowOff>40538</xdr:rowOff>
    </xdr:to>
    <xdr:pic>
      <xdr:nvPicPr>
        <xdr:cNvPr id="3" name="Grafik 2"/>
        <xdr:cNvPicPr>
          <a:picLocks noChangeAspect="1"/>
        </xdr:cNvPicPr>
      </xdr:nvPicPr>
      <xdr:blipFill>
        <a:blip xmlns:r="http://schemas.openxmlformats.org/officeDocument/2006/relationships" r:embed="rId2"/>
        <a:stretch>
          <a:fillRect/>
        </a:stretch>
      </xdr:blipFill>
      <xdr:spPr>
        <a:xfrm>
          <a:off x="5628409" y="14734165"/>
          <a:ext cx="4876217" cy="2794273"/>
        </a:xfrm>
        <a:prstGeom prst="rect">
          <a:avLst/>
        </a:prstGeom>
      </xdr:spPr>
    </xdr:pic>
    <xdr:clientData/>
  </xdr:twoCellAnchor>
  <xdr:twoCellAnchor editAs="oneCell">
    <xdr:from>
      <xdr:col>11</xdr:col>
      <xdr:colOff>15875</xdr:colOff>
      <xdr:row>133</xdr:row>
      <xdr:rowOff>29586</xdr:rowOff>
    </xdr:from>
    <xdr:to>
      <xdr:col>26</xdr:col>
      <xdr:colOff>301019</xdr:colOff>
      <xdr:row>157</xdr:row>
      <xdr:rowOff>79215</xdr:rowOff>
    </xdr:to>
    <xdr:pic>
      <xdr:nvPicPr>
        <xdr:cNvPr id="4" name="Grafik 3"/>
        <xdr:cNvPicPr>
          <a:picLocks noChangeAspect="1"/>
        </xdr:cNvPicPr>
      </xdr:nvPicPr>
      <xdr:blipFill>
        <a:blip xmlns:r="http://schemas.openxmlformats.org/officeDocument/2006/relationships" r:embed="rId3"/>
        <a:stretch>
          <a:fillRect/>
        </a:stretch>
      </xdr:blipFill>
      <xdr:spPr>
        <a:xfrm>
          <a:off x="5702300" y="18012786"/>
          <a:ext cx="5019069" cy="2792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105</xdr:row>
      <xdr:rowOff>84138</xdr:rowOff>
    </xdr:from>
    <xdr:to>
      <xdr:col>8</xdr:col>
      <xdr:colOff>174995</xdr:colOff>
      <xdr:row>130</xdr:row>
      <xdr:rowOff>76713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4724063"/>
          <a:ext cx="5004170" cy="2850075"/>
        </a:xfrm>
        <a:prstGeom prst="rect">
          <a:avLst/>
        </a:prstGeom>
      </xdr:spPr>
    </xdr:pic>
    <xdr:clientData/>
  </xdr:twoCellAnchor>
  <xdr:twoCellAnchor editAs="oneCell">
    <xdr:from>
      <xdr:col>10</xdr:col>
      <xdr:colOff>312738</xdr:colOff>
      <xdr:row>106</xdr:row>
      <xdr:rowOff>90488</xdr:rowOff>
    </xdr:from>
    <xdr:to>
      <xdr:col>26</xdr:col>
      <xdr:colOff>160454</xdr:colOff>
      <xdr:row>131</xdr:row>
      <xdr:rowOff>61897</xdr:rowOff>
    </xdr:to>
    <xdr:pic>
      <xdr:nvPicPr>
        <xdr:cNvPr id="3" name="Grafik 2"/>
        <xdr:cNvPicPr>
          <a:picLocks noChangeAspect="1"/>
        </xdr:cNvPicPr>
      </xdr:nvPicPr>
      <xdr:blipFill>
        <a:blip xmlns:r="http://schemas.openxmlformats.org/officeDocument/2006/relationships" r:embed="rId2"/>
        <a:stretch>
          <a:fillRect/>
        </a:stretch>
      </xdr:blipFill>
      <xdr:spPr>
        <a:xfrm>
          <a:off x="5799138" y="14844713"/>
          <a:ext cx="4972166" cy="28289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42863</xdr:colOff>
      <xdr:row>105</xdr:row>
      <xdr:rowOff>103187</xdr:rowOff>
    </xdr:from>
    <xdr:to>
      <xdr:col>7</xdr:col>
      <xdr:colOff>147233</xdr:colOff>
      <xdr:row>130</xdr:row>
      <xdr:rowOff>74596</xdr:rowOff>
    </xdr:to>
    <xdr:pic>
      <xdr:nvPicPr>
        <xdr:cNvPr id="2" name="Grafik 1"/>
        <xdr:cNvPicPr>
          <a:picLocks noChangeAspect="1"/>
        </xdr:cNvPicPr>
      </xdr:nvPicPr>
      <xdr:blipFill>
        <a:blip xmlns:r="http://schemas.openxmlformats.org/officeDocument/2006/relationships" r:embed="rId1"/>
        <a:stretch>
          <a:fillRect/>
        </a:stretch>
      </xdr:blipFill>
      <xdr:spPr>
        <a:xfrm>
          <a:off x="42863" y="14733587"/>
          <a:ext cx="4866870" cy="2828909"/>
        </a:xfrm>
        <a:prstGeom prst="rect">
          <a:avLst/>
        </a:prstGeom>
      </xdr:spPr>
    </xdr:pic>
    <xdr:clientData/>
  </xdr:twoCellAnchor>
  <xdr:twoCellAnchor editAs="oneCell">
    <xdr:from>
      <xdr:col>11</xdr:col>
      <xdr:colOff>60324</xdr:colOff>
      <xdr:row>107</xdr:row>
      <xdr:rowOff>11113</xdr:rowOff>
    </xdr:from>
    <xdr:to>
      <xdr:col>26</xdr:col>
      <xdr:colOff>71286</xdr:colOff>
      <xdr:row>131</xdr:row>
      <xdr:rowOff>96822</xdr:rowOff>
    </xdr:to>
    <xdr:pic>
      <xdr:nvPicPr>
        <xdr:cNvPr id="3" name="Grafik 2"/>
        <xdr:cNvPicPr>
          <a:picLocks noChangeAspect="1"/>
        </xdr:cNvPicPr>
      </xdr:nvPicPr>
      <xdr:blipFill>
        <a:blip xmlns:r="http://schemas.openxmlformats.org/officeDocument/2006/relationships" r:embed="rId2"/>
        <a:stretch>
          <a:fillRect/>
        </a:stretch>
      </xdr:blipFill>
      <xdr:spPr>
        <a:xfrm>
          <a:off x="6346824" y="14870113"/>
          <a:ext cx="4830612" cy="28289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11112</xdr:colOff>
      <xdr:row>106</xdr:row>
      <xdr:rowOff>9525</xdr:rowOff>
    </xdr:from>
    <xdr:to>
      <xdr:col>7</xdr:col>
      <xdr:colOff>164949</xdr:colOff>
      <xdr:row>130</xdr:row>
      <xdr:rowOff>95234</xdr:rowOff>
    </xdr:to>
    <xdr:pic>
      <xdr:nvPicPr>
        <xdr:cNvPr id="2" name="Grafik 1"/>
        <xdr:cNvPicPr>
          <a:picLocks noChangeAspect="1"/>
        </xdr:cNvPicPr>
      </xdr:nvPicPr>
      <xdr:blipFill>
        <a:blip xmlns:r="http://schemas.openxmlformats.org/officeDocument/2006/relationships" r:embed="rId1"/>
        <a:stretch>
          <a:fillRect/>
        </a:stretch>
      </xdr:blipFill>
      <xdr:spPr>
        <a:xfrm>
          <a:off x="11112" y="14763750"/>
          <a:ext cx="4859187" cy="2828909"/>
        </a:xfrm>
        <a:prstGeom prst="rect">
          <a:avLst/>
        </a:prstGeom>
      </xdr:spPr>
    </xdr:pic>
    <xdr:clientData/>
  </xdr:twoCellAnchor>
  <xdr:twoCellAnchor editAs="oneCell">
    <xdr:from>
      <xdr:col>10</xdr:col>
      <xdr:colOff>277811</xdr:colOff>
      <xdr:row>106</xdr:row>
      <xdr:rowOff>50801</xdr:rowOff>
    </xdr:from>
    <xdr:to>
      <xdr:col>25</xdr:col>
      <xdr:colOff>206983</xdr:colOff>
      <xdr:row>131</xdr:row>
      <xdr:rowOff>58283</xdr:rowOff>
    </xdr:to>
    <xdr:pic>
      <xdr:nvPicPr>
        <xdr:cNvPr id="3" name="Grafik 2"/>
        <xdr:cNvPicPr>
          <a:picLocks noChangeAspect="1"/>
        </xdr:cNvPicPr>
      </xdr:nvPicPr>
      <xdr:blipFill>
        <a:blip xmlns:r="http://schemas.openxmlformats.org/officeDocument/2006/relationships" r:embed="rId2"/>
        <a:stretch>
          <a:fillRect/>
        </a:stretch>
      </xdr:blipFill>
      <xdr:spPr>
        <a:xfrm>
          <a:off x="6126161" y="14805026"/>
          <a:ext cx="4815497" cy="28649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261937</xdr:colOff>
      <xdr:row>105</xdr:row>
      <xdr:rowOff>39687</xdr:rowOff>
    </xdr:from>
    <xdr:to>
      <xdr:col>25</xdr:col>
      <xdr:colOff>227743</xdr:colOff>
      <xdr:row>130</xdr:row>
      <xdr:rowOff>59868</xdr:rowOff>
    </xdr:to>
    <xdr:pic>
      <xdr:nvPicPr>
        <xdr:cNvPr id="2" name="Grafik 1"/>
        <xdr:cNvPicPr>
          <a:picLocks noChangeAspect="1"/>
        </xdr:cNvPicPr>
      </xdr:nvPicPr>
      <xdr:blipFill>
        <a:blip xmlns:r="http://schemas.openxmlformats.org/officeDocument/2006/relationships" r:embed="rId1"/>
        <a:stretch>
          <a:fillRect/>
        </a:stretch>
      </xdr:blipFill>
      <xdr:spPr>
        <a:xfrm>
          <a:off x="6005512" y="21413787"/>
          <a:ext cx="4804506" cy="2877681"/>
        </a:xfrm>
        <a:prstGeom prst="rect">
          <a:avLst/>
        </a:prstGeom>
      </xdr:spPr>
    </xdr:pic>
    <xdr:clientData/>
  </xdr:twoCellAnchor>
  <xdr:twoCellAnchor editAs="oneCell">
    <xdr:from>
      <xdr:col>0</xdr:col>
      <xdr:colOff>0</xdr:colOff>
      <xdr:row>105</xdr:row>
      <xdr:rowOff>39688</xdr:rowOff>
    </xdr:from>
    <xdr:to>
      <xdr:col>7</xdr:col>
      <xdr:colOff>305676</xdr:colOff>
      <xdr:row>131</xdr:row>
      <xdr:rowOff>58481</xdr:rowOff>
    </xdr:to>
    <xdr:pic>
      <xdr:nvPicPr>
        <xdr:cNvPr id="3" name="Grafik 2"/>
        <xdr:cNvPicPr>
          <a:picLocks noChangeAspect="1"/>
        </xdr:cNvPicPr>
      </xdr:nvPicPr>
      <xdr:blipFill>
        <a:blip xmlns:r="http://schemas.openxmlformats.org/officeDocument/2006/relationships" r:embed="rId2"/>
        <a:stretch>
          <a:fillRect/>
        </a:stretch>
      </xdr:blipFill>
      <xdr:spPr>
        <a:xfrm>
          <a:off x="0" y="21413788"/>
          <a:ext cx="4982451" cy="29905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4763</xdr:colOff>
      <xdr:row>106</xdr:row>
      <xdr:rowOff>38100</xdr:rowOff>
    </xdr:from>
    <xdr:to>
      <xdr:col>6</xdr:col>
      <xdr:colOff>163429</xdr:colOff>
      <xdr:row>131</xdr:row>
      <xdr:rowOff>82668</xdr:rowOff>
    </xdr:to>
    <xdr:pic>
      <xdr:nvPicPr>
        <xdr:cNvPr id="2" name="Grafik 1"/>
        <xdr:cNvPicPr>
          <a:picLocks noChangeAspect="1"/>
        </xdr:cNvPicPr>
      </xdr:nvPicPr>
      <xdr:blipFill>
        <a:blip xmlns:r="http://schemas.openxmlformats.org/officeDocument/2006/relationships" r:embed="rId1"/>
        <a:stretch>
          <a:fillRect/>
        </a:stretch>
      </xdr:blipFill>
      <xdr:spPr>
        <a:xfrm>
          <a:off x="4763" y="14525625"/>
          <a:ext cx="4892591" cy="2902068"/>
        </a:xfrm>
        <a:prstGeom prst="rect">
          <a:avLst/>
        </a:prstGeom>
      </xdr:spPr>
    </xdr:pic>
    <xdr:clientData/>
  </xdr:twoCellAnchor>
  <xdr:twoCellAnchor editAs="oneCell">
    <xdr:from>
      <xdr:col>10</xdr:col>
      <xdr:colOff>293687</xdr:colOff>
      <xdr:row>105</xdr:row>
      <xdr:rowOff>101600</xdr:rowOff>
    </xdr:from>
    <xdr:to>
      <xdr:col>26</xdr:col>
      <xdr:colOff>135052</xdr:colOff>
      <xdr:row>130</xdr:row>
      <xdr:rowOff>87825</xdr:rowOff>
    </xdr:to>
    <xdr:pic>
      <xdr:nvPicPr>
        <xdr:cNvPr id="3" name="Grafik 2"/>
        <xdr:cNvPicPr>
          <a:picLocks noChangeAspect="1"/>
        </xdr:cNvPicPr>
      </xdr:nvPicPr>
      <xdr:blipFill>
        <a:blip xmlns:r="http://schemas.openxmlformats.org/officeDocument/2006/relationships" r:embed="rId2"/>
        <a:stretch>
          <a:fillRect/>
        </a:stretch>
      </xdr:blipFill>
      <xdr:spPr>
        <a:xfrm>
          <a:off x="6599237" y="14474825"/>
          <a:ext cx="4975340" cy="2843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106</xdr:row>
      <xdr:rowOff>19050</xdr:rowOff>
    </xdr:from>
    <xdr:to>
      <xdr:col>7</xdr:col>
      <xdr:colOff>263828</xdr:colOff>
      <xdr:row>130</xdr:row>
      <xdr:rowOff>101584</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 y="14478000"/>
          <a:ext cx="4959653" cy="2825734"/>
        </a:xfrm>
        <a:prstGeom prst="rect">
          <a:avLst/>
        </a:prstGeom>
      </xdr:spPr>
    </xdr:pic>
    <xdr:clientData/>
  </xdr:twoCellAnchor>
  <xdr:twoCellAnchor editAs="oneCell">
    <xdr:from>
      <xdr:col>11</xdr:col>
      <xdr:colOff>25399</xdr:colOff>
      <xdr:row>106</xdr:row>
      <xdr:rowOff>80962</xdr:rowOff>
    </xdr:from>
    <xdr:to>
      <xdr:col>24</xdr:col>
      <xdr:colOff>336598</xdr:colOff>
      <xdr:row>131</xdr:row>
      <xdr:rowOff>52371</xdr:rowOff>
    </xdr:to>
    <xdr:pic>
      <xdr:nvPicPr>
        <xdr:cNvPr id="3" name="Grafik 2"/>
        <xdr:cNvPicPr>
          <a:picLocks noChangeAspect="1"/>
        </xdr:cNvPicPr>
      </xdr:nvPicPr>
      <xdr:blipFill>
        <a:blip xmlns:r="http://schemas.openxmlformats.org/officeDocument/2006/relationships" r:embed="rId2"/>
        <a:stretch>
          <a:fillRect/>
        </a:stretch>
      </xdr:blipFill>
      <xdr:spPr>
        <a:xfrm>
          <a:off x="6616699" y="14539912"/>
          <a:ext cx="4959399" cy="28289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313026</xdr:colOff>
      <xdr:row>107</xdr:row>
      <xdr:rowOff>18184</xdr:rowOff>
    </xdr:from>
    <xdr:to>
      <xdr:col>25</xdr:col>
      <xdr:colOff>302007</xdr:colOff>
      <xdr:row>131</xdr:row>
      <xdr:rowOff>102450</xdr:rowOff>
    </xdr:to>
    <xdr:pic>
      <xdr:nvPicPr>
        <xdr:cNvPr id="2" name="Grafik 1"/>
        <xdr:cNvPicPr>
          <a:picLocks noChangeAspect="1"/>
        </xdr:cNvPicPr>
      </xdr:nvPicPr>
      <xdr:blipFill>
        <a:blip xmlns:r="http://schemas.openxmlformats.org/officeDocument/2006/relationships" r:embed="rId1"/>
        <a:stretch>
          <a:fillRect/>
        </a:stretch>
      </xdr:blipFill>
      <xdr:spPr>
        <a:xfrm>
          <a:off x="5923251" y="14724784"/>
          <a:ext cx="4951506" cy="2827466"/>
        </a:xfrm>
        <a:prstGeom prst="rect">
          <a:avLst/>
        </a:prstGeom>
      </xdr:spPr>
    </xdr:pic>
    <xdr:clientData/>
  </xdr:twoCellAnchor>
  <xdr:twoCellAnchor editAs="oneCell">
    <xdr:from>
      <xdr:col>0</xdr:col>
      <xdr:colOff>26866</xdr:colOff>
      <xdr:row>106</xdr:row>
      <xdr:rowOff>78765</xdr:rowOff>
    </xdr:from>
    <xdr:to>
      <xdr:col>7</xdr:col>
      <xdr:colOff>420076</xdr:colOff>
      <xdr:row>132</xdr:row>
      <xdr:rowOff>995</xdr:rowOff>
    </xdr:to>
    <xdr:pic>
      <xdr:nvPicPr>
        <xdr:cNvPr id="3" name="Grafik 2"/>
        <xdr:cNvPicPr>
          <a:picLocks noChangeAspect="1"/>
        </xdr:cNvPicPr>
      </xdr:nvPicPr>
      <xdr:blipFill>
        <a:blip xmlns:r="http://schemas.openxmlformats.org/officeDocument/2006/relationships" r:embed="rId2"/>
        <a:stretch>
          <a:fillRect/>
        </a:stretch>
      </xdr:blipFill>
      <xdr:spPr>
        <a:xfrm>
          <a:off x="26866" y="14671065"/>
          <a:ext cx="4841385" cy="2894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tabSelected="1"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4" width="6" style="1" customWidth="1"/>
    <col min="5" max="7" width="5" style="1" customWidth="1"/>
    <col min="8" max="8" width="8.28515625" style="1" customWidth="1"/>
    <col min="9" max="9" width="5.28515625" style="1" customWidth="1"/>
    <col min="10" max="10" width="4.7109375" style="1" customWidth="1"/>
    <col min="11" max="11" width="6" style="1" customWidth="1"/>
    <col min="12" max="12" width="5" style="1" customWidth="1"/>
    <col min="13" max="13" width="6.85546875" style="1" customWidth="1"/>
    <col min="14" max="17" width="5.140625" style="1" customWidth="1"/>
    <col min="18" max="18" width="5.42578125" style="1" customWidth="1"/>
    <col min="19" max="19" width="4.7109375" style="1" customWidth="1"/>
    <col min="20" max="20" width="5" style="1" customWidth="1"/>
    <col min="21" max="21" width="4.85546875" style="1" customWidth="1"/>
    <col min="22" max="22" width="5.42578125" style="1" customWidth="1"/>
    <col min="23" max="23" width="4.7109375" style="1" customWidth="1"/>
    <col min="24" max="24" width="4.28515625" style="1" customWidth="1"/>
    <col min="25" max="25" width="6.140625" style="1" customWidth="1"/>
    <col min="26" max="27" width="4.7109375" style="1" customWidth="1"/>
    <col min="28" max="30" width="4.140625" style="1" customWidth="1"/>
    <col min="31" max="31" width="5.5703125" style="1" customWidth="1"/>
    <col min="32" max="32" width="6.5703125" style="1" customWidth="1"/>
    <col min="33" max="33" width="6.85546875" style="1" customWidth="1"/>
    <col min="34" max="34" width="2.7109375" style="1" customWidth="1"/>
    <col min="35" max="16384" width="11.42578125" style="1"/>
  </cols>
  <sheetData>
    <row r="1" spans="2:33" ht="3" customHeight="1" x14ac:dyDescent="0.25"/>
    <row r="2" spans="2:33" ht="17.25" customHeight="1" x14ac:dyDescent="0.25">
      <c r="B2" s="2" t="s">
        <v>796</v>
      </c>
      <c r="C2" s="3"/>
      <c r="D2" s="4"/>
      <c r="E2" s="4"/>
      <c r="F2" s="4"/>
      <c r="G2" s="488"/>
      <c r="M2" s="10"/>
      <c r="AF2" s="5"/>
    </row>
    <row r="3" spans="2:33" ht="8.25" customHeight="1" x14ac:dyDescent="0.25">
      <c r="B3" s="6"/>
      <c r="C3" s="6"/>
      <c r="L3" s="7"/>
      <c r="M3" s="10"/>
    </row>
    <row r="4" spans="2:33" ht="8.25" customHeight="1" x14ac:dyDescent="0.25">
      <c r="B4" s="8" t="s">
        <v>2</v>
      </c>
      <c r="C4" s="8"/>
      <c r="H4" s="9"/>
      <c r="I4" s="10" t="s">
        <v>3</v>
      </c>
      <c r="L4" s="7"/>
      <c r="M4" s="10"/>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33.491466928256465</v>
      </c>
      <c r="E9" s="40" t="s">
        <v>53</v>
      </c>
      <c r="F9" s="39">
        <v>287.33778113974245</v>
      </c>
      <c r="G9" s="97" t="s">
        <v>53</v>
      </c>
      <c r="H9" s="39">
        <v>33.984003087549787</v>
      </c>
      <c r="I9" s="39">
        <v>440.68227508790426</v>
      </c>
      <c r="J9" s="40" t="s">
        <v>53</v>
      </c>
      <c r="K9" s="39">
        <v>899.09332862697897</v>
      </c>
      <c r="L9" s="39">
        <v>302.58947131307127</v>
      </c>
      <c r="M9" s="39">
        <v>158.87603245485181</v>
      </c>
      <c r="N9" s="39">
        <v>126.52345123438501</v>
      </c>
      <c r="O9" s="39">
        <v>155.47666917581293</v>
      </c>
      <c r="P9" s="39">
        <v>180.92487231053161</v>
      </c>
      <c r="Q9" s="39">
        <v>128.06934999377791</v>
      </c>
      <c r="R9" s="39">
        <v>99.315753425993591</v>
      </c>
      <c r="S9" s="97" t="s">
        <v>53</v>
      </c>
      <c r="T9" s="39">
        <v>53.443201822486898</v>
      </c>
      <c r="U9" s="41">
        <v>93.2642019169799</v>
      </c>
      <c r="V9" s="42">
        <v>394.32494061086402</v>
      </c>
      <c r="W9" s="43">
        <v>120.5066977430395</v>
      </c>
      <c r="X9" s="41">
        <v>56.497850142047703</v>
      </c>
      <c r="Y9" s="39">
        <v>55.746000454567799</v>
      </c>
      <c r="Z9" s="40" t="s">
        <v>38</v>
      </c>
      <c r="AA9" s="40" t="s">
        <v>38</v>
      </c>
      <c r="AB9" s="40" t="s">
        <v>38</v>
      </c>
      <c r="AC9" s="40" t="s">
        <v>38</v>
      </c>
      <c r="AD9" s="40" t="s">
        <v>38</v>
      </c>
      <c r="AE9" s="40" t="s">
        <v>38</v>
      </c>
      <c r="AF9" s="44" t="s">
        <v>38</v>
      </c>
      <c r="AG9" s="45">
        <v>3620.1473474688419</v>
      </c>
    </row>
    <row r="10" spans="2:33" ht="12" customHeight="1" x14ac:dyDescent="0.25">
      <c r="B10" s="602" t="s">
        <v>39</v>
      </c>
      <c r="C10" s="603"/>
      <c r="D10" s="39">
        <v>4042.6057120406599</v>
      </c>
      <c r="E10" s="40" t="s">
        <v>53</v>
      </c>
      <c r="F10" s="39">
        <v>283.87018095228899</v>
      </c>
      <c r="G10" s="102" t="s">
        <v>53</v>
      </c>
      <c r="H10" s="39">
        <v>27.0393950946752</v>
      </c>
      <c r="I10" s="39">
        <v>118.5186665751018</v>
      </c>
      <c r="J10" s="47" t="s">
        <v>53</v>
      </c>
      <c r="K10" s="39">
        <v>477.05026009856999</v>
      </c>
      <c r="L10" s="39">
        <v>421.07917409732204</v>
      </c>
      <c r="M10" s="39">
        <v>123.06195337226472</v>
      </c>
      <c r="N10" s="39">
        <v>138.85184156872049</v>
      </c>
      <c r="O10" s="39">
        <v>248.26145809865989</v>
      </c>
      <c r="P10" s="39">
        <v>379.85366313495297</v>
      </c>
      <c r="Q10" s="39">
        <v>242.2653051761223</v>
      </c>
      <c r="R10" s="39">
        <v>176.01881346017689</v>
      </c>
      <c r="S10" s="102" t="s">
        <v>53</v>
      </c>
      <c r="T10" s="39">
        <v>155.55002683188141</v>
      </c>
      <c r="U10" s="48">
        <v>271.93308435249037</v>
      </c>
      <c r="V10" s="49">
        <v>17.611296101921777</v>
      </c>
      <c r="W10" s="50">
        <v>0</v>
      </c>
      <c r="X10" s="48">
        <v>1.0183228824394484</v>
      </c>
      <c r="Y10" s="46">
        <v>2778.2480687979855</v>
      </c>
      <c r="Z10" s="47" t="s">
        <v>38</v>
      </c>
      <c r="AA10" s="47" t="s">
        <v>38</v>
      </c>
      <c r="AB10" s="47" t="s">
        <v>38</v>
      </c>
      <c r="AC10" s="47" t="s">
        <v>38</v>
      </c>
      <c r="AD10" s="47" t="s">
        <v>38</v>
      </c>
      <c r="AE10" s="47" t="s">
        <v>38</v>
      </c>
      <c r="AF10" s="51" t="s">
        <v>38</v>
      </c>
      <c r="AG10" s="45">
        <v>9902.8372226362335</v>
      </c>
    </row>
    <row r="11" spans="2:33" ht="10.5" customHeight="1" x14ac:dyDescent="0.25">
      <c r="B11" s="604" t="s">
        <v>40</v>
      </c>
      <c r="C11" s="605"/>
      <c r="D11" s="39">
        <v>1.06</v>
      </c>
      <c r="E11" s="40" t="s">
        <v>53</v>
      </c>
      <c r="F11" s="39">
        <v>3.63</v>
      </c>
      <c r="G11" s="102" t="s">
        <v>53</v>
      </c>
      <c r="H11" s="39">
        <v>3</v>
      </c>
      <c r="I11" s="39">
        <v>0</v>
      </c>
      <c r="J11" s="47" t="s">
        <v>53</v>
      </c>
      <c r="K11" s="39">
        <v>3.07</v>
      </c>
      <c r="L11" s="39">
        <v>0.83</v>
      </c>
      <c r="M11" s="39">
        <v>0.04</v>
      </c>
      <c r="N11" s="39">
        <v>4.53</v>
      </c>
      <c r="O11" s="39">
        <v>1.86</v>
      </c>
      <c r="P11" s="39">
        <v>2.02</v>
      </c>
      <c r="Q11" s="39">
        <v>0</v>
      </c>
      <c r="R11" s="39">
        <v>0</v>
      </c>
      <c r="S11" s="102" t="s">
        <v>53</v>
      </c>
      <c r="T11" s="39">
        <v>0</v>
      </c>
      <c r="U11" s="48">
        <v>0</v>
      </c>
      <c r="V11" s="49">
        <v>0</v>
      </c>
      <c r="W11" s="50">
        <v>0</v>
      </c>
      <c r="X11" s="48">
        <v>0</v>
      </c>
      <c r="Y11" s="46">
        <v>91.73</v>
      </c>
      <c r="Z11" s="47" t="s">
        <v>38</v>
      </c>
      <c r="AA11" s="47" t="s">
        <v>38</v>
      </c>
      <c r="AB11" s="47" t="s">
        <v>38</v>
      </c>
      <c r="AC11" s="47" t="s">
        <v>38</v>
      </c>
      <c r="AD11" s="47" t="s">
        <v>38</v>
      </c>
      <c r="AE11" s="47" t="s">
        <v>38</v>
      </c>
      <c r="AF11" s="51" t="s">
        <v>38</v>
      </c>
      <c r="AG11" s="45">
        <v>111.77000000000001</v>
      </c>
    </row>
    <row r="12" spans="2:33" ht="17.100000000000001" customHeight="1" x14ac:dyDescent="0.25">
      <c r="B12" s="606" t="s">
        <v>41</v>
      </c>
      <c r="C12" s="607"/>
      <c r="D12" s="39">
        <v>25.049999999999997</v>
      </c>
      <c r="E12" s="40" t="s">
        <v>53</v>
      </c>
      <c r="F12" s="39">
        <v>3</v>
      </c>
      <c r="G12" s="102" t="s">
        <v>53</v>
      </c>
      <c r="H12" s="39">
        <v>0</v>
      </c>
      <c r="I12" s="39">
        <v>4.8899999999999997</v>
      </c>
      <c r="J12" s="47" t="s">
        <v>53</v>
      </c>
      <c r="K12" s="39">
        <v>55.68</v>
      </c>
      <c r="L12" s="39">
        <v>10.34</v>
      </c>
      <c r="M12" s="39">
        <v>5.82</v>
      </c>
      <c r="N12" s="39">
        <v>4.5</v>
      </c>
      <c r="O12" s="39">
        <v>5.0299999999999994</v>
      </c>
      <c r="P12" s="39">
        <v>14.05</v>
      </c>
      <c r="Q12" s="39">
        <v>5.63</v>
      </c>
      <c r="R12" s="39">
        <v>6.25</v>
      </c>
      <c r="S12" s="102" t="s">
        <v>53</v>
      </c>
      <c r="T12" s="39">
        <v>2</v>
      </c>
      <c r="U12" s="48">
        <v>6.21</v>
      </c>
      <c r="V12" s="49">
        <v>0</v>
      </c>
      <c r="W12" s="50">
        <v>0</v>
      </c>
      <c r="X12" s="46">
        <v>0</v>
      </c>
      <c r="Y12" s="46">
        <v>282.92999999999995</v>
      </c>
      <c r="Z12" s="47" t="s">
        <v>38</v>
      </c>
      <c r="AA12" s="47" t="s">
        <v>38</v>
      </c>
      <c r="AB12" s="47" t="s">
        <v>38</v>
      </c>
      <c r="AC12" s="47" t="s">
        <v>38</v>
      </c>
      <c r="AD12" s="47" t="s">
        <v>38</v>
      </c>
      <c r="AE12" s="47" t="s">
        <v>38</v>
      </c>
      <c r="AF12" s="47" t="s">
        <v>38</v>
      </c>
      <c r="AG12" s="52">
        <v>431.38</v>
      </c>
    </row>
    <row r="13" spans="2:33" ht="10.5" customHeight="1" x14ac:dyDescent="0.25">
      <c r="B13" s="53"/>
      <c r="C13" s="54" t="s">
        <v>42</v>
      </c>
      <c r="D13" s="39">
        <v>4102.2071789689162</v>
      </c>
      <c r="E13" s="40" t="s">
        <v>53</v>
      </c>
      <c r="F13" s="39">
        <v>577.83796209203138</v>
      </c>
      <c r="G13" s="102" t="s">
        <v>53</v>
      </c>
      <c r="H13" s="39">
        <v>64.023398182224994</v>
      </c>
      <c r="I13" s="39">
        <v>564.09094166300611</v>
      </c>
      <c r="J13" s="47" t="s">
        <v>53</v>
      </c>
      <c r="K13" s="39">
        <v>1434.8935887255489</v>
      </c>
      <c r="L13" s="39">
        <v>734.83864541039327</v>
      </c>
      <c r="M13" s="39">
        <v>287.79798582711646</v>
      </c>
      <c r="N13" s="39">
        <v>274.40529280310551</v>
      </c>
      <c r="O13" s="39">
        <v>410.62812727447283</v>
      </c>
      <c r="P13" s="39">
        <v>576.84853544548469</v>
      </c>
      <c r="Q13" s="39">
        <v>375.9646551699002</v>
      </c>
      <c r="R13" s="39">
        <v>281.58456688617048</v>
      </c>
      <c r="S13" s="102" t="s">
        <v>53</v>
      </c>
      <c r="T13" s="39">
        <v>210.99322865436829</v>
      </c>
      <c r="U13" s="48">
        <v>371.40728626947032</v>
      </c>
      <c r="V13" s="49">
        <v>411.93623671278584</v>
      </c>
      <c r="W13" s="50">
        <v>120.5066977430395</v>
      </c>
      <c r="X13" s="48">
        <v>57.516173024487152</v>
      </c>
      <c r="Y13" s="46">
        <v>3208.6540692525527</v>
      </c>
      <c r="Z13" s="47" t="s">
        <v>38</v>
      </c>
      <c r="AA13" s="47" t="s">
        <v>38</v>
      </c>
      <c r="AB13" s="47" t="s">
        <v>38</v>
      </c>
      <c r="AC13" s="47" t="s">
        <v>38</v>
      </c>
      <c r="AD13" s="47" t="s">
        <v>38</v>
      </c>
      <c r="AE13" s="47" t="s">
        <v>38</v>
      </c>
      <c r="AF13" s="51" t="s">
        <v>38</v>
      </c>
      <c r="AG13" s="45">
        <v>14066.134570105074</v>
      </c>
    </row>
    <row r="14" spans="2:33" ht="10.5" customHeight="1" thickBot="1" x14ac:dyDescent="0.3">
      <c r="B14" s="55"/>
      <c r="C14" s="56" t="s">
        <v>43</v>
      </c>
      <c r="D14" s="130" t="s">
        <v>53</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73.839855195779108</v>
      </c>
      <c r="E15" s="65" t="s">
        <v>53</v>
      </c>
      <c r="F15" s="64">
        <v>35.268299759145776</v>
      </c>
      <c r="G15" s="335" t="s">
        <v>53</v>
      </c>
      <c r="H15" s="64">
        <v>2.4306826169314624</v>
      </c>
      <c r="I15" s="64">
        <v>31.348216327564899</v>
      </c>
      <c r="J15" s="65" t="s">
        <v>53</v>
      </c>
      <c r="K15" s="64">
        <v>69.003365760422298</v>
      </c>
      <c r="L15" s="64">
        <v>139.49027042107258</v>
      </c>
      <c r="M15" s="64">
        <v>19.701591564836701</v>
      </c>
      <c r="N15" s="64">
        <v>58.632308283231346</v>
      </c>
      <c r="O15" s="64">
        <v>37.552138365633695</v>
      </c>
      <c r="P15" s="64">
        <v>47.432332345457802</v>
      </c>
      <c r="Q15" s="64">
        <v>13.558550021964018</v>
      </c>
      <c r="R15" s="64">
        <v>14.57520227504558</v>
      </c>
      <c r="S15" s="64" t="s">
        <v>53</v>
      </c>
      <c r="T15" s="64">
        <v>3.7216097193743156</v>
      </c>
      <c r="U15" s="66">
        <v>28.865922293820184</v>
      </c>
      <c r="V15" s="67">
        <v>13.741345748606669</v>
      </c>
      <c r="W15" s="68">
        <v>0</v>
      </c>
      <c r="X15" s="66">
        <v>0.83365657278517025</v>
      </c>
      <c r="Y15" s="64">
        <v>231.41621794218716</v>
      </c>
      <c r="Z15" s="65" t="s">
        <v>38</v>
      </c>
      <c r="AA15" s="65" t="s">
        <v>38</v>
      </c>
      <c r="AB15" s="65" t="s">
        <v>38</v>
      </c>
      <c r="AC15" s="65" t="s">
        <v>38</v>
      </c>
      <c r="AD15" s="65" t="s">
        <v>38</v>
      </c>
      <c r="AE15" s="65" t="s">
        <v>38</v>
      </c>
      <c r="AF15" s="69" t="s">
        <v>38</v>
      </c>
      <c r="AG15" s="70">
        <v>821.41156521385881</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3886.7999999999997</v>
      </c>
      <c r="E17" s="102">
        <v>0</v>
      </c>
      <c r="F17" s="46">
        <v>284.5</v>
      </c>
      <c r="G17" s="46">
        <v>0</v>
      </c>
      <c r="H17" s="46">
        <v>27</v>
      </c>
      <c r="I17" s="46">
        <v>99.7</v>
      </c>
      <c r="J17" s="102">
        <v>0</v>
      </c>
      <c r="K17" s="46">
        <v>379</v>
      </c>
      <c r="L17" s="46">
        <v>401.5</v>
      </c>
      <c r="M17" s="46">
        <v>124.5</v>
      </c>
      <c r="N17" s="46">
        <v>138.5</v>
      </c>
      <c r="O17" s="46">
        <v>234</v>
      </c>
      <c r="P17" s="46">
        <v>359.2</v>
      </c>
      <c r="Q17" s="46">
        <v>231</v>
      </c>
      <c r="R17" s="46">
        <v>162</v>
      </c>
      <c r="S17" s="46">
        <v>0</v>
      </c>
      <c r="T17" s="46">
        <v>149.5</v>
      </c>
      <c r="U17" s="48">
        <v>223.7</v>
      </c>
      <c r="V17" s="49">
        <v>18</v>
      </c>
      <c r="W17" s="50">
        <v>0</v>
      </c>
      <c r="X17" s="48">
        <v>0</v>
      </c>
      <c r="Y17" s="46">
        <v>2774.5</v>
      </c>
      <c r="Z17" s="102" t="s">
        <v>38</v>
      </c>
      <c r="AA17" s="102" t="s">
        <v>38</v>
      </c>
      <c r="AB17" s="102" t="s">
        <v>38</v>
      </c>
      <c r="AC17" s="102" t="s">
        <v>38</v>
      </c>
      <c r="AD17" s="102" t="s">
        <v>38</v>
      </c>
      <c r="AE17" s="102" t="s">
        <v>38</v>
      </c>
      <c r="AF17" s="103" t="s">
        <v>38</v>
      </c>
      <c r="AG17" s="83">
        <v>9493.3999999999978</v>
      </c>
    </row>
    <row r="18" spans="1:33" ht="10.5" customHeight="1" thickBot="1" x14ac:dyDescent="0.3">
      <c r="B18" s="596"/>
      <c r="C18" s="597" t="s">
        <v>797</v>
      </c>
      <c r="D18" s="622" t="s">
        <v>816</v>
      </c>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4"/>
    </row>
    <row r="19" spans="1:33" ht="10.5" hidden="1" customHeight="1" x14ac:dyDescent="0.25">
      <c r="B19" s="502"/>
      <c r="C19" s="503" t="s">
        <v>798</v>
      </c>
      <c r="D19" s="504"/>
      <c r="E19" s="505"/>
      <c r="F19" s="506"/>
      <c r="G19" s="506"/>
      <c r="H19" s="506"/>
      <c r="I19" s="506"/>
      <c r="J19" s="505"/>
      <c r="K19" s="506"/>
      <c r="L19" s="506"/>
      <c r="M19" s="506"/>
      <c r="N19" s="506"/>
      <c r="O19" s="506"/>
      <c r="P19" s="506"/>
      <c r="Q19" s="506"/>
      <c r="R19" s="506"/>
      <c r="S19" s="506"/>
      <c r="T19" s="507"/>
      <c r="U19" s="508"/>
      <c r="V19" s="509"/>
      <c r="W19" s="507"/>
      <c r="X19" s="508"/>
      <c r="Y19" s="506"/>
      <c r="Z19" s="505"/>
      <c r="AA19" s="505"/>
      <c r="AB19" s="505"/>
      <c r="AC19" s="505"/>
      <c r="AD19" s="505"/>
      <c r="AE19" s="505"/>
      <c r="AF19" s="510"/>
      <c r="AG19" s="511"/>
    </row>
    <row r="20" spans="1:33" ht="10.5" hidden="1" customHeight="1" x14ac:dyDescent="0.25">
      <c r="B20" s="512"/>
      <c r="C20" s="513" t="s">
        <v>37</v>
      </c>
      <c r="D20" s="514" t="s">
        <v>38</v>
      </c>
      <c r="E20" s="515" t="s">
        <v>38</v>
      </c>
      <c r="F20" s="515" t="s">
        <v>38</v>
      </c>
      <c r="G20" s="515" t="s">
        <v>38</v>
      </c>
      <c r="H20" s="515" t="s">
        <v>38</v>
      </c>
      <c r="I20" s="515" t="s">
        <v>38</v>
      </c>
      <c r="J20" s="515" t="s">
        <v>38</v>
      </c>
      <c r="K20" s="515" t="s">
        <v>38</v>
      </c>
      <c r="L20" s="515" t="s">
        <v>38</v>
      </c>
      <c r="M20" s="515" t="s">
        <v>38</v>
      </c>
      <c r="N20" s="515" t="s">
        <v>38</v>
      </c>
      <c r="O20" s="515" t="s">
        <v>38</v>
      </c>
      <c r="P20" s="515" t="s">
        <v>38</v>
      </c>
      <c r="Q20" s="515" t="s">
        <v>38</v>
      </c>
      <c r="R20" s="515" t="s">
        <v>38</v>
      </c>
      <c r="S20" s="515" t="s">
        <v>38</v>
      </c>
      <c r="T20" s="516" t="s">
        <v>38</v>
      </c>
      <c r="U20" s="514" t="s">
        <v>38</v>
      </c>
      <c r="V20" s="517" t="s">
        <v>38</v>
      </c>
      <c r="W20" s="516" t="s">
        <v>38</v>
      </c>
      <c r="X20" s="514" t="s">
        <v>38</v>
      </c>
      <c r="Y20" s="515" t="s">
        <v>38</v>
      </c>
      <c r="Z20" s="515" t="s">
        <v>38</v>
      </c>
      <c r="AA20" s="515" t="s">
        <v>38</v>
      </c>
      <c r="AB20" s="515" t="s">
        <v>38</v>
      </c>
      <c r="AC20" s="515" t="s">
        <v>38</v>
      </c>
      <c r="AD20" s="515" t="s">
        <v>38</v>
      </c>
      <c r="AE20" s="515" t="s">
        <v>38</v>
      </c>
      <c r="AF20" s="516" t="s">
        <v>38</v>
      </c>
      <c r="AG20" s="518" t="s">
        <v>38</v>
      </c>
    </row>
    <row r="21" spans="1:33" ht="29.25" hidden="1" customHeight="1" x14ac:dyDescent="0.25">
      <c r="B21" s="610" t="s">
        <v>49</v>
      </c>
      <c r="C21" s="611"/>
      <c r="D21" s="519" t="s">
        <v>38</v>
      </c>
      <c r="E21" s="520" t="s">
        <v>38</v>
      </c>
      <c r="F21" s="520" t="s">
        <v>38</v>
      </c>
      <c r="G21" s="520" t="s">
        <v>38</v>
      </c>
      <c r="H21" s="520" t="s">
        <v>38</v>
      </c>
      <c r="I21" s="520" t="s">
        <v>38</v>
      </c>
      <c r="J21" s="520" t="s">
        <v>38</v>
      </c>
      <c r="K21" s="520" t="s">
        <v>38</v>
      </c>
      <c r="L21" s="520" t="s">
        <v>38</v>
      </c>
      <c r="M21" s="520" t="s">
        <v>38</v>
      </c>
      <c r="N21" s="520" t="s">
        <v>38</v>
      </c>
      <c r="O21" s="520" t="s">
        <v>38</v>
      </c>
      <c r="P21" s="520" t="s">
        <v>38</v>
      </c>
      <c r="Q21" s="520" t="s">
        <v>38</v>
      </c>
      <c r="R21" s="520" t="s">
        <v>38</v>
      </c>
      <c r="S21" s="520" t="s">
        <v>38</v>
      </c>
      <c r="T21" s="521" t="s">
        <v>38</v>
      </c>
      <c r="U21" s="519" t="s">
        <v>38</v>
      </c>
      <c r="V21" s="522" t="s">
        <v>38</v>
      </c>
      <c r="W21" s="521" t="s">
        <v>38</v>
      </c>
      <c r="X21" s="519" t="s">
        <v>38</v>
      </c>
      <c r="Y21" s="520" t="s">
        <v>38</v>
      </c>
      <c r="Z21" s="520" t="s">
        <v>38</v>
      </c>
      <c r="AA21" s="520" t="s">
        <v>38</v>
      </c>
      <c r="AB21" s="520" t="s">
        <v>38</v>
      </c>
      <c r="AC21" s="520" t="s">
        <v>38</v>
      </c>
      <c r="AD21" s="520" t="s">
        <v>38</v>
      </c>
      <c r="AE21" s="520" t="s">
        <v>38</v>
      </c>
      <c r="AF21" s="521" t="s">
        <v>38</v>
      </c>
      <c r="AG21" s="523" t="s">
        <v>38</v>
      </c>
    </row>
    <row r="22" spans="1:33" ht="10.5" hidden="1" customHeight="1" x14ac:dyDescent="0.25">
      <c r="B22" s="524"/>
      <c r="C22" s="525" t="s">
        <v>42</v>
      </c>
      <c r="D22" s="526"/>
      <c r="E22" s="527"/>
      <c r="F22" s="527"/>
      <c r="G22" s="527"/>
      <c r="H22" s="527"/>
      <c r="I22" s="527"/>
      <c r="J22" s="527"/>
      <c r="K22" s="527"/>
      <c r="L22" s="527"/>
      <c r="M22" s="527"/>
      <c r="N22" s="527"/>
      <c r="O22" s="527"/>
      <c r="P22" s="527"/>
      <c r="Q22" s="527"/>
      <c r="R22" s="527"/>
      <c r="S22" s="527"/>
      <c r="T22" s="528"/>
      <c r="U22" s="526"/>
      <c r="V22" s="529"/>
      <c r="W22" s="528"/>
      <c r="X22" s="530"/>
      <c r="Y22" s="527"/>
      <c r="Z22" s="530"/>
      <c r="AA22" s="530"/>
      <c r="AB22" s="530"/>
      <c r="AC22" s="530"/>
      <c r="AD22" s="530"/>
      <c r="AE22" s="530"/>
      <c r="AF22" s="531"/>
      <c r="AG22" s="532"/>
    </row>
    <row r="23" spans="1:33" ht="10.5" hidden="1" customHeight="1" thickBot="1" x14ac:dyDescent="0.3">
      <c r="B23" s="533"/>
      <c r="C23" s="534" t="s">
        <v>43</v>
      </c>
      <c r="D23" s="535" t="s">
        <v>38</v>
      </c>
      <c r="E23" s="536"/>
      <c r="F23" s="537"/>
      <c r="G23" s="537"/>
      <c r="H23" s="537"/>
      <c r="I23" s="537"/>
      <c r="J23" s="536"/>
      <c r="K23" s="537"/>
      <c r="L23" s="537"/>
      <c r="M23" s="537"/>
      <c r="N23" s="537"/>
      <c r="O23" s="537"/>
      <c r="P23" s="537"/>
      <c r="Q23" s="537"/>
      <c r="R23" s="537"/>
      <c r="S23" s="537"/>
      <c r="T23" s="538"/>
      <c r="U23" s="539"/>
      <c r="V23" s="540"/>
      <c r="W23" s="538"/>
      <c r="X23" s="539"/>
      <c r="Y23" s="537"/>
      <c r="Z23" s="536"/>
      <c r="AA23" s="536"/>
      <c r="AB23" s="536"/>
      <c r="AC23" s="536"/>
      <c r="AD23" s="536"/>
      <c r="AE23" s="536"/>
      <c r="AF23" s="541"/>
      <c r="AG23" s="542"/>
    </row>
    <row r="24" spans="1:33" ht="10.5" customHeight="1" x14ac:dyDescent="0.25">
      <c r="B24" s="86"/>
      <c r="C24" s="87" t="s">
        <v>799</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464"/>
      <c r="C25" s="598" t="s">
        <v>37</v>
      </c>
      <c r="D25" s="625" t="s">
        <v>817</v>
      </c>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7"/>
    </row>
    <row r="26" spans="1:33" ht="30" customHeight="1" x14ac:dyDescent="0.25">
      <c r="B26" s="612" t="s">
        <v>49</v>
      </c>
      <c r="C26" s="613"/>
      <c r="D26" s="628"/>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30"/>
    </row>
    <row r="27" spans="1:33" ht="10.5" customHeight="1" x14ac:dyDescent="0.25">
      <c r="B27" s="106"/>
      <c r="C27" s="595" t="s">
        <v>810</v>
      </c>
      <c r="D27" s="372">
        <v>4165.2603915894624</v>
      </c>
      <c r="E27" s="366">
        <v>0</v>
      </c>
      <c r="F27" s="366">
        <v>500.79577802134912</v>
      </c>
      <c r="G27" s="366">
        <v>6</v>
      </c>
      <c r="H27" s="366">
        <v>91.141867161548305</v>
      </c>
      <c r="I27" s="366">
        <v>470.69555576528609</v>
      </c>
      <c r="J27" s="366">
        <v>3.5</v>
      </c>
      <c r="K27" s="366">
        <v>1095.050333169688</v>
      </c>
      <c r="L27" s="366">
        <v>665.21874936278152</v>
      </c>
      <c r="M27" s="366">
        <v>258.24642751551153</v>
      </c>
      <c r="N27" s="366">
        <v>333.16159515588254</v>
      </c>
      <c r="O27" s="366">
        <v>367.78746677723041</v>
      </c>
      <c r="P27" s="366">
        <v>538.04448995368716</v>
      </c>
      <c r="Q27" s="366">
        <v>322.90753735408134</v>
      </c>
      <c r="R27" s="366">
        <v>254.14478463548494</v>
      </c>
      <c r="S27" s="366">
        <v>3</v>
      </c>
      <c r="T27" s="367">
        <v>168.96649153762505</v>
      </c>
      <c r="U27" s="372">
        <v>321.94479519057165</v>
      </c>
      <c r="V27" s="373">
        <v>359.54374353325147</v>
      </c>
      <c r="W27" s="367">
        <v>84.5</v>
      </c>
      <c r="X27" s="372">
        <v>33.200000000000003</v>
      </c>
      <c r="Y27" s="366">
        <v>2303.3377554437629</v>
      </c>
      <c r="Z27" s="109" t="s">
        <v>38</v>
      </c>
      <c r="AA27" s="109" t="s">
        <v>38</v>
      </c>
      <c r="AB27" s="109" t="s">
        <v>38</v>
      </c>
      <c r="AC27" s="109" t="s">
        <v>38</v>
      </c>
      <c r="AD27" s="109" t="s">
        <v>38</v>
      </c>
      <c r="AE27" s="109" t="s">
        <v>38</v>
      </c>
      <c r="AF27" s="110" t="s">
        <v>38</v>
      </c>
      <c r="AG27" s="426">
        <v>12346.447762167207</v>
      </c>
    </row>
    <row r="28" spans="1:33" ht="10.5" customHeight="1" thickBot="1" x14ac:dyDescent="0.3">
      <c r="B28" s="112"/>
      <c r="C28" s="113" t="s">
        <v>43</v>
      </c>
      <c r="D28" s="427">
        <v>377.8</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hidden="1" customHeight="1" thickBot="1" x14ac:dyDescent="0.3">
      <c r="A30" s="120"/>
      <c r="B30" s="614" t="s">
        <v>52</v>
      </c>
      <c r="C30" s="615"/>
      <c r="D30" s="490" t="s">
        <v>53</v>
      </c>
      <c r="E30" s="491" t="s">
        <v>53</v>
      </c>
      <c r="F30" s="491" t="s">
        <v>53</v>
      </c>
      <c r="G30" s="491" t="s">
        <v>53</v>
      </c>
      <c r="H30" s="491" t="s">
        <v>53</v>
      </c>
      <c r="I30" s="491" t="s">
        <v>53</v>
      </c>
      <c r="J30" s="491" t="s">
        <v>53</v>
      </c>
      <c r="K30" s="491" t="s">
        <v>53</v>
      </c>
      <c r="L30" s="491" t="s">
        <v>53</v>
      </c>
      <c r="M30" s="491" t="s">
        <v>53</v>
      </c>
      <c r="N30" s="491" t="s">
        <v>53</v>
      </c>
      <c r="O30" s="491" t="s">
        <v>53</v>
      </c>
      <c r="P30" s="491" t="s">
        <v>53</v>
      </c>
      <c r="Q30" s="491" t="s">
        <v>53</v>
      </c>
      <c r="R30" s="491" t="s">
        <v>53</v>
      </c>
      <c r="S30" s="491" t="s">
        <v>53</v>
      </c>
      <c r="T30" s="492" t="s">
        <v>53</v>
      </c>
      <c r="U30" s="490" t="s">
        <v>53</v>
      </c>
      <c r="V30" s="493" t="s">
        <v>53</v>
      </c>
      <c r="W30" s="492" t="s">
        <v>53</v>
      </c>
      <c r="X30" s="490" t="s">
        <v>53</v>
      </c>
      <c r="Y30" s="491" t="s">
        <v>53</v>
      </c>
      <c r="Z30" s="491" t="s">
        <v>53</v>
      </c>
      <c r="AA30" s="491" t="s">
        <v>53</v>
      </c>
      <c r="AB30" s="491" t="s">
        <v>53</v>
      </c>
      <c r="AC30" s="491" t="s">
        <v>53</v>
      </c>
      <c r="AD30" s="491" t="s">
        <v>53</v>
      </c>
      <c r="AE30" s="491" t="s">
        <v>53</v>
      </c>
      <c r="AF30" s="492" t="s">
        <v>53</v>
      </c>
      <c r="AG30" s="494"/>
    </row>
    <row r="31" spans="1:33" s="10" customFormat="1" ht="10.5" hidden="1" customHeight="1" thickBot="1" x14ac:dyDescent="0.3">
      <c r="A31" s="120"/>
      <c r="B31" s="616" t="s">
        <v>54</v>
      </c>
      <c r="C31" s="617"/>
      <c r="D31" s="495" t="s">
        <v>53</v>
      </c>
      <c r="E31" s="496" t="s">
        <v>53</v>
      </c>
      <c r="F31" s="496" t="s">
        <v>53</v>
      </c>
      <c r="G31" s="496" t="s">
        <v>53</v>
      </c>
      <c r="H31" s="496" t="s">
        <v>53</v>
      </c>
      <c r="I31" s="496" t="s">
        <v>53</v>
      </c>
      <c r="J31" s="496" t="s">
        <v>53</v>
      </c>
      <c r="K31" s="496" t="s">
        <v>53</v>
      </c>
      <c r="L31" s="496" t="s">
        <v>53</v>
      </c>
      <c r="M31" s="496" t="s">
        <v>53</v>
      </c>
      <c r="N31" s="496" t="s">
        <v>53</v>
      </c>
      <c r="O31" s="496" t="s">
        <v>53</v>
      </c>
      <c r="P31" s="496" t="s">
        <v>53</v>
      </c>
      <c r="Q31" s="496" t="s">
        <v>53</v>
      </c>
      <c r="R31" s="496" t="s">
        <v>53</v>
      </c>
      <c r="S31" s="496" t="s">
        <v>53</v>
      </c>
      <c r="T31" s="497" t="s">
        <v>53</v>
      </c>
      <c r="U31" s="495" t="s">
        <v>53</v>
      </c>
      <c r="V31" s="498" t="s">
        <v>53</v>
      </c>
      <c r="W31" s="497" t="s">
        <v>53</v>
      </c>
      <c r="X31" s="495" t="s">
        <v>53</v>
      </c>
      <c r="Y31" s="496" t="s">
        <v>53</v>
      </c>
      <c r="Z31" s="496" t="s">
        <v>53</v>
      </c>
      <c r="AA31" s="496" t="s">
        <v>53</v>
      </c>
      <c r="AB31" s="496" t="s">
        <v>53</v>
      </c>
      <c r="AC31" s="496" t="s">
        <v>53</v>
      </c>
      <c r="AD31" s="496" t="s">
        <v>53</v>
      </c>
      <c r="AE31" s="496" t="s">
        <v>53</v>
      </c>
      <c r="AF31" s="496" t="s">
        <v>53</v>
      </c>
      <c r="AG31" s="499" t="s">
        <v>53</v>
      </c>
    </row>
    <row r="32" spans="1:33" s="10" customFormat="1" ht="10.5" customHeight="1" x14ac:dyDescent="0.25">
      <c r="A32" s="120"/>
      <c r="B32" s="618" t="s">
        <v>764</v>
      </c>
      <c r="C32" s="619" t="s">
        <v>56</v>
      </c>
      <c r="D32" s="631" t="s">
        <v>817</v>
      </c>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3"/>
    </row>
    <row r="33" spans="1:33" s="10" customFormat="1" ht="18" customHeight="1" thickBot="1" x14ac:dyDescent="0.3">
      <c r="A33" s="120"/>
      <c r="B33" s="620" t="s">
        <v>765</v>
      </c>
      <c r="C33" s="621"/>
      <c r="D33" s="634"/>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6"/>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0"/>
    </row>
    <row r="36" spans="1:33" ht="10.5" customHeight="1" x14ac:dyDescent="0.25">
      <c r="B36" s="154" t="s">
        <v>60</v>
      </c>
      <c r="C36" s="149"/>
      <c r="D36" s="150"/>
    </row>
    <row r="37" spans="1:33" ht="10.5" customHeight="1" x14ac:dyDescent="0.25">
      <c r="B37" s="154"/>
      <c r="C37" s="149"/>
      <c r="D37" s="150"/>
      <c r="E37" s="152"/>
      <c r="F37" s="153"/>
    </row>
    <row r="38" spans="1:33" ht="10.5" customHeight="1" x14ac:dyDescent="0.25">
      <c r="B38" s="154"/>
    </row>
    <row r="39" spans="1:33" ht="10.5" customHeight="1" thickBot="1" x14ac:dyDescent="0.3">
      <c r="B39" s="149"/>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10</v>
      </c>
      <c r="I41" s="22" t="s">
        <v>547</v>
      </c>
      <c r="J41" s="22" t="s">
        <v>67</v>
      </c>
      <c r="K41" s="22" t="s">
        <v>13</v>
      </c>
      <c r="L41" s="22" t="s">
        <v>14</v>
      </c>
      <c r="M41" s="22" t="s">
        <v>15</v>
      </c>
      <c r="N41" s="23" t="s">
        <v>811</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3067</v>
      </c>
      <c r="D42" s="160">
        <v>2309</v>
      </c>
      <c r="E42" s="160">
        <v>322</v>
      </c>
      <c r="F42" s="160">
        <v>1330</v>
      </c>
      <c r="G42" s="160">
        <v>280</v>
      </c>
      <c r="H42" s="160">
        <v>456</v>
      </c>
      <c r="I42" s="160">
        <v>5755</v>
      </c>
      <c r="J42" s="160">
        <v>512</v>
      </c>
      <c r="K42" s="160">
        <v>11720</v>
      </c>
      <c r="L42" s="160">
        <v>2911</v>
      </c>
      <c r="M42" s="160">
        <v>2984</v>
      </c>
      <c r="N42" s="160">
        <v>3407</v>
      </c>
      <c r="O42" s="160">
        <v>588</v>
      </c>
      <c r="P42" s="160">
        <v>711</v>
      </c>
      <c r="Q42" s="160">
        <v>1072</v>
      </c>
      <c r="R42" s="160">
        <v>1251</v>
      </c>
      <c r="S42" s="160">
        <v>250</v>
      </c>
      <c r="T42" s="160">
        <v>941</v>
      </c>
      <c r="U42" s="161">
        <v>2195</v>
      </c>
      <c r="V42" s="162">
        <v>2203</v>
      </c>
      <c r="W42" s="163">
        <v>1590</v>
      </c>
      <c r="X42" s="160">
        <v>185</v>
      </c>
      <c r="Y42" s="160">
        <v>71</v>
      </c>
      <c r="Z42" s="160">
        <v>226</v>
      </c>
      <c r="AA42" s="160">
        <v>1855</v>
      </c>
      <c r="AB42" s="160">
        <v>269</v>
      </c>
      <c r="AC42" s="160">
        <v>380</v>
      </c>
      <c r="AD42" s="160">
        <v>446</v>
      </c>
      <c r="AE42" s="160">
        <v>117</v>
      </c>
      <c r="AF42" s="164">
        <v>49403</v>
      </c>
      <c r="AG42" s="148"/>
    </row>
    <row r="43" spans="1:33" s="10" customFormat="1" ht="10.5" customHeight="1" thickBot="1" x14ac:dyDescent="0.3">
      <c r="A43" s="120"/>
      <c r="B43" s="165" t="s">
        <v>76</v>
      </c>
      <c r="C43" s="166">
        <v>2716</v>
      </c>
      <c r="D43" s="166">
        <v>2242</v>
      </c>
      <c r="E43" s="166">
        <v>305</v>
      </c>
      <c r="F43" s="166">
        <v>1288</v>
      </c>
      <c r="G43" s="166">
        <v>261</v>
      </c>
      <c r="H43" s="166">
        <v>383</v>
      </c>
      <c r="I43" s="166">
        <v>5337</v>
      </c>
      <c r="J43" s="166">
        <v>485</v>
      </c>
      <c r="K43" s="166">
        <v>11306</v>
      </c>
      <c r="L43" s="166">
        <v>2748</v>
      </c>
      <c r="M43" s="166">
        <v>2806</v>
      </c>
      <c r="N43" s="166">
        <v>3240</v>
      </c>
      <c r="O43" s="166">
        <v>514</v>
      </c>
      <c r="P43" s="166">
        <v>660</v>
      </c>
      <c r="Q43" s="166">
        <v>1012</v>
      </c>
      <c r="R43" s="166">
        <v>1183</v>
      </c>
      <c r="S43" s="166">
        <v>245</v>
      </c>
      <c r="T43" s="166">
        <v>895</v>
      </c>
      <c r="U43" s="167">
        <v>2092</v>
      </c>
      <c r="V43" s="168">
        <v>2160</v>
      </c>
      <c r="W43" s="169">
        <v>1551</v>
      </c>
      <c r="X43" s="166">
        <v>182</v>
      </c>
      <c r="Y43" s="166">
        <v>62</v>
      </c>
      <c r="Z43" s="166">
        <v>195</v>
      </c>
      <c r="AA43" s="166">
        <v>1775</v>
      </c>
      <c r="AB43" s="166">
        <v>256</v>
      </c>
      <c r="AC43" s="166">
        <v>370</v>
      </c>
      <c r="AD43" s="166">
        <v>413</v>
      </c>
      <c r="AE43" s="166">
        <v>112</v>
      </c>
      <c r="AF43" s="170">
        <v>46794</v>
      </c>
      <c r="AG43" s="148"/>
    </row>
    <row r="44" spans="1:33" s="10" customFormat="1" ht="10.5" hidden="1" customHeight="1" thickBot="1" x14ac:dyDescent="0.3">
      <c r="A44" s="120"/>
      <c r="B44" s="543" t="s">
        <v>550</v>
      </c>
      <c r="C44" s="549"/>
      <c r="D44" s="549"/>
      <c r="E44" s="549"/>
      <c r="F44" s="549"/>
      <c r="G44" s="549"/>
      <c r="H44" s="549"/>
      <c r="I44" s="549"/>
      <c r="J44" s="549"/>
      <c r="K44" s="549"/>
      <c r="L44" s="549"/>
      <c r="M44" s="549"/>
      <c r="N44" s="549"/>
      <c r="O44" s="549"/>
      <c r="P44" s="549"/>
      <c r="Q44" s="549"/>
      <c r="R44" s="549"/>
      <c r="S44" s="549"/>
      <c r="T44" s="549"/>
      <c r="U44" s="550"/>
      <c r="V44" s="551"/>
      <c r="W44" s="552"/>
      <c r="X44" s="549"/>
      <c r="Y44" s="549"/>
      <c r="Z44" s="549"/>
      <c r="AA44" s="549"/>
      <c r="AB44" s="549"/>
      <c r="AC44" s="549"/>
      <c r="AD44" s="549"/>
      <c r="AE44" s="552"/>
      <c r="AF44" s="548"/>
      <c r="AG44" s="148"/>
    </row>
    <row r="45" spans="1:33" s="10" customFormat="1" ht="10.5" customHeight="1" thickBot="1" x14ac:dyDescent="0.3">
      <c r="A45" s="120"/>
      <c r="B45" s="195" t="s">
        <v>767</v>
      </c>
      <c r="C45" s="650" t="s">
        <v>818</v>
      </c>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2"/>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552</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511</v>
      </c>
      <c r="D48" s="166">
        <v>2211</v>
      </c>
      <c r="E48" s="166">
        <v>322</v>
      </c>
      <c r="F48" s="166">
        <v>1330</v>
      </c>
      <c r="G48" s="166">
        <v>280</v>
      </c>
      <c r="H48" s="166">
        <v>456</v>
      </c>
      <c r="I48" s="166">
        <v>5755</v>
      </c>
      <c r="J48" s="166">
        <v>512</v>
      </c>
      <c r="K48" s="166">
        <v>11720</v>
      </c>
      <c r="L48" s="166">
        <v>2911</v>
      </c>
      <c r="M48" s="166">
        <v>2984</v>
      </c>
      <c r="N48" s="166">
        <v>3407</v>
      </c>
      <c r="O48" s="166">
        <v>588</v>
      </c>
      <c r="P48" s="166">
        <v>711</v>
      </c>
      <c r="Q48" s="166">
        <v>1072</v>
      </c>
      <c r="R48" s="166">
        <v>1251</v>
      </c>
      <c r="S48" s="166">
        <v>250</v>
      </c>
      <c r="T48" s="166">
        <v>941</v>
      </c>
      <c r="U48" s="167">
        <v>2195</v>
      </c>
      <c r="V48" s="168">
        <v>2203</v>
      </c>
      <c r="W48" s="169">
        <v>755</v>
      </c>
      <c r="X48" s="166">
        <v>185</v>
      </c>
      <c r="Y48" s="166">
        <v>71</v>
      </c>
      <c r="Z48" s="166">
        <v>226</v>
      </c>
      <c r="AA48" s="166">
        <v>1855</v>
      </c>
      <c r="AB48" s="166">
        <v>269</v>
      </c>
      <c r="AC48" s="166">
        <v>380</v>
      </c>
      <c r="AD48" s="166">
        <v>421</v>
      </c>
      <c r="AE48" s="166">
        <v>117</v>
      </c>
      <c r="AF48" s="170">
        <v>45889</v>
      </c>
      <c r="AG48" s="189"/>
    </row>
    <row r="49" spans="1:33" ht="10.5" customHeight="1" x14ac:dyDescent="0.25">
      <c r="B49" s="165" t="s">
        <v>76</v>
      </c>
      <c r="C49" s="166">
        <v>393</v>
      </c>
      <c r="D49" s="166">
        <v>2146</v>
      </c>
      <c r="E49" s="166">
        <v>305</v>
      </c>
      <c r="F49" s="166">
        <v>1288</v>
      </c>
      <c r="G49" s="166">
        <v>261</v>
      </c>
      <c r="H49" s="166">
        <v>383</v>
      </c>
      <c r="I49" s="166">
        <v>5337</v>
      </c>
      <c r="J49" s="166">
        <v>485</v>
      </c>
      <c r="K49" s="166">
        <v>11306</v>
      </c>
      <c r="L49" s="166">
        <v>2748</v>
      </c>
      <c r="M49" s="166">
        <v>2806</v>
      </c>
      <c r="N49" s="166">
        <v>3240</v>
      </c>
      <c r="O49" s="166">
        <v>514</v>
      </c>
      <c r="P49" s="166">
        <v>660</v>
      </c>
      <c r="Q49" s="166">
        <v>1012</v>
      </c>
      <c r="R49" s="166">
        <v>1183</v>
      </c>
      <c r="S49" s="166">
        <v>245</v>
      </c>
      <c r="T49" s="166">
        <v>895</v>
      </c>
      <c r="U49" s="167">
        <v>2092</v>
      </c>
      <c r="V49" s="168">
        <v>2160</v>
      </c>
      <c r="W49" s="169">
        <v>749</v>
      </c>
      <c r="X49" s="166">
        <v>182</v>
      </c>
      <c r="Y49" s="166">
        <v>62</v>
      </c>
      <c r="Z49" s="166">
        <v>195</v>
      </c>
      <c r="AA49" s="166">
        <v>1775</v>
      </c>
      <c r="AB49" s="166">
        <v>256</v>
      </c>
      <c r="AC49" s="166">
        <v>370</v>
      </c>
      <c r="AD49" s="166">
        <v>388</v>
      </c>
      <c r="AE49" s="166">
        <v>112</v>
      </c>
      <c r="AF49" s="170">
        <v>43548</v>
      </c>
      <c r="AG49" s="149"/>
    </row>
    <row r="50" spans="1:33" ht="10.5" hidden="1" customHeight="1" thickBot="1" x14ac:dyDescent="0.3">
      <c r="B50" s="543" t="s">
        <v>553</v>
      </c>
      <c r="C50" s="544"/>
      <c r="D50" s="544"/>
      <c r="E50" s="544"/>
      <c r="F50" s="544"/>
      <c r="G50" s="544"/>
      <c r="H50" s="544"/>
      <c r="I50" s="544"/>
      <c r="J50" s="544"/>
      <c r="K50" s="544"/>
      <c r="L50" s="544"/>
      <c r="M50" s="544"/>
      <c r="N50" s="544"/>
      <c r="O50" s="544"/>
      <c r="P50" s="544"/>
      <c r="Q50" s="544"/>
      <c r="R50" s="544"/>
      <c r="S50" s="544"/>
      <c r="T50" s="544"/>
      <c r="U50" s="545"/>
      <c r="V50" s="546"/>
      <c r="W50" s="547"/>
      <c r="X50" s="544"/>
      <c r="Y50" s="544"/>
      <c r="Z50" s="544"/>
      <c r="AA50" s="544"/>
      <c r="AB50" s="544"/>
      <c r="AC50" s="544"/>
      <c r="AD50" s="544"/>
      <c r="AE50" s="547"/>
      <c r="AF50" s="548"/>
      <c r="AG50" s="149"/>
    </row>
    <row r="51" spans="1:33" ht="10.5" hidden="1" customHeight="1" thickBot="1" x14ac:dyDescent="0.3">
      <c r="B51" s="543" t="s">
        <v>768</v>
      </c>
      <c r="C51" s="544"/>
      <c r="D51" s="544"/>
      <c r="E51" s="544"/>
      <c r="F51" s="544"/>
      <c r="G51" s="544"/>
      <c r="H51" s="544"/>
      <c r="I51" s="544"/>
      <c r="J51" s="544"/>
      <c r="K51" s="544"/>
      <c r="L51" s="544"/>
      <c r="M51" s="544"/>
      <c r="N51" s="544"/>
      <c r="O51" s="544"/>
      <c r="P51" s="544"/>
      <c r="Q51" s="544"/>
      <c r="R51" s="544"/>
      <c r="S51" s="544"/>
      <c r="T51" s="544"/>
      <c r="U51" s="545"/>
      <c r="V51" s="546"/>
      <c r="W51" s="547"/>
      <c r="X51" s="544"/>
      <c r="Y51" s="544"/>
      <c r="Z51" s="544"/>
      <c r="AA51" s="544"/>
      <c r="AB51" s="544"/>
      <c r="AC51" s="544"/>
      <c r="AD51" s="640"/>
      <c r="AE51" s="641"/>
      <c r="AF51" s="548"/>
      <c r="AG51" s="149"/>
    </row>
    <row r="52" spans="1:33" ht="10.5" customHeight="1" thickBot="1" x14ac:dyDescent="0.3">
      <c r="B52" s="171" t="s">
        <v>812</v>
      </c>
      <c r="C52" s="402">
        <v>448</v>
      </c>
      <c r="D52" s="402">
        <v>2428</v>
      </c>
      <c r="E52" s="402">
        <v>242</v>
      </c>
      <c r="F52" s="402">
        <v>1163</v>
      </c>
      <c r="G52" s="402">
        <v>243</v>
      </c>
      <c r="H52" s="402">
        <v>514</v>
      </c>
      <c r="I52" s="402">
        <v>4904</v>
      </c>
      <c r="J52" s="402">
        <v>500</v>
      </c>
      <c r="K52" s="402">
        <v>11127</v>
      </c>
      <c r="L52" s="402">
        <v>2514</v>
      </c>
      <c r="M52" s="402">
        <v>2967</v>
      </c>
      <c r="N52" s="402">
        <v>3529</v>
      </c>
      <c r="O52" s="402">
        <v>462</v>
      </c>
      <c r="P52" s="402">
        <v>561</v>
      </c>
      <c r="Q52" s="402">
        <v>899</v>
      </c>
      <c r="R52" s="402">
        <v>1170</v>
      </c>
      <c r="S52" s="402">
        <v>248</v>
      </c>
      <c r="T52" s="402">
        <v>850</v>
      </c>
      <c r="U52" s="191">
        <v>1229</v>
      </c>
      <c r="V52" s="192">
        <v>1090</v>
      </c>
      <c r="W52" s="403">
        <v>3975</v>
      </c>
      <c r="X52" s="402">
        <v>162</v>
      </c>
      <c r="Y52" s="402">
        <v>71</v>
      </c>
      <c r="Z52" s="402">
        <v>225</v>
      </c>
      <c r="AA52" s="402">
        <v>2116</v>
      </c>
      <c r="AB52" s="402">
        <v>319</v>
      </c>
      <c r="AC52" s="402">
        <v>472</v>
      </c>
      <c r="AD52" s="402">
        <v>390</v>
      </c>
      <c r="AE52" s="402">
        <v>129</v>
      </c>
      <c r="AF52" s="194">
        <v>43807</v>
      </c>
      <c r="AG52" s="201"/>
    </row>
    <row r="53" spans="1:33" s="206" customFormat="1" ht="10.5" customHeight="1" x14ac:dyDescent="0.25">
      <c r="A53" s="202"/>
      <c r="B53" s="642" t="s">
        <v>800</v>
      </c>
      <c r="C53" s="281" t="s">
        <v>618</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619</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405"/>
      <c r="C56" s="4" t="s">
        <v>813</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C57" s="4" t="s">
        <v>814</v>
      </c>
      <c r="AC57" s="148"/>
      <c r="AD57" s="148"/>
      <c r="AE57" s="148"/>
    </row>
    <row r="58" spans="1:33" ht="10.5" customHeight="1" x14ac:dyDescent="0.25">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104</v>
      </c>
      <c r="V61" s="23" t="s">
        <v>359</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8">
        <v>12</v>
      </c>
      <c r="D63" s="184">
        <v>21</v>
      </c>
      <c r="E63" s="184">
        <v>9</v>
      </c>
      <c r="F63" s="184">
        <v>13</v>
      </c>
      <c r="G63" s="184">
        <v>2</v>
      </c>
      <c r="H63" s="184">
        <v>7</v>
      </c>
      <c r="I63" s="184">
        <v>9</v>
      </c>
      <c r="J63" s="184">
        <v>2</v>
      </c>
      <c r="K63" s="184">
        <v>9</v>
      </c>
      <c r="L63" s="184">
        <v>1</v>
      </c>
      <c r="M63" s="188">
        <v>1</v>
      </c>
      <c r="N63" s="215">
        <v>11</v>
      </c>
      <c r="O63" s="216">
        <v>5</v>
      </c>
      <c r="P63" s="216">
        <v>3</v>
      </c>
      <c r="Q63" s="216">
        <v>9</v>
      </c>
      <c r="R63" s="216">
        <v>4</v>
      </c>
      <c r="S63" s="217">
        <v>6</v>
      </c>
      <c r="T63" s="184">
        <v>2</v>
      </c>
      <c r="U63" s="184">
        <v>2</v>
      </c>
      <c r="V63" s="184">
        <v>6</v>
      </c>
      <c r="W63" s="184">
        <v>3</v>
      </c>
      <c r="X63" s="188">
        <v>2</v>
      </c>
      <c r="Y63" s="218"/>
      <c r="Z63" s="219"/>
      <c r="AA63" s="220"/>
    </row>
    <row r="64" spans="1:33" ht="10.5" customHeight="1" x14ac:dyDescent="0.25">
      <c r="B64" s="221" t="s">
        <v>114</v>
      </c>
      <c r="C64" s="222"/>
      <c r="D64" s="223">
        <v>16</v>
      </c>
      <c r="E64" s="223">
        <v>18</v>
      </c>
      <c r="F64" s="223">
        <v>17</v>
      </c>
      <c r="G64" s="224"/>
      <c r="H64" s="224"/>
      <c r="I64" s="223">
        <v>6</v>
      </c>
      <c r="J64" s="223">
        <v>1</v>
      </c>
      <c r="K64" s="223">
        <v>16</v>
      </c>
      <c r="L64" s="223">
        <v>1</v>
      </c>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v>20</v>
      </c>
      <c r="G65" s="224"/>
      <c r="H65" s="224"/>
      <c r="I65" s="224"/>
      <c r="J65" s="223">
        <v>0</v>
      </c>
      <c r="K65" s="223">
        <v>4</v>
      </c>
      <c r="L65" s="223">
        <v>0</v>
      </c>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37</v>
      </c>
      <c r="Z66" s="223">
        <v>41</v>
      </c>
      <c r="AA66" s="228">
        <v>28</v>
      </c>
    </row>
    <row r="67" spans="2:27" ht="10.5" hidden="1" customHeight="1" thickBot="1" x14ac:dyDescent="0.2">
      <c r="B67" s="553" t="s">
        <v>806</v>
      </c>
      <c r="C67" s="554"/>
      <c r="D67" s="555"/>
      <c r="E67" s="555"/>
      <c r="F67" s="555"/>
      <c r="G67" s="555"/>
      <c r="H67" s="555"/>
      <c r="I67" s="555"/>
      <c r="J67" s="555"/>
      <c r="K67" s="555"/>
      <c r="L67" s="555"/>
      <c r="M67" s="555"/>
      <c r="N67" s="554"/>
      <c r="O67" s="555"/>
      <c r="P67" s="555"/>
      <c r="Q67" s="555"/>
      <c r="R67" s="555"/>
      <c r="S67" s="556"/>
      <c r="T67" s="557"/>
      <c r="U67" s="557"/>
      <c r="V67" s="557"/>
      <c r="W67" s="557"/>
      <c r="X67" s="558"/>
      <c r="Y67" s="559"/>
      <c r="Z67" s="560"/>
      <c r="AA67" s="561"/>
    </row>
    <row r="68" spans="2:27" ht="10.5" hidden="1" customHeight="1" x14ac:dyDescent="0.25">
      <c r="B68" s="562" t="s">
        <v>118</v>
      </c>
      <c r="C68" s="563"/>
      <c r="D68" s="564"/>
      <c r="E68" s="564"/>
      <c r="F68" s="564"/>
      <c r="G68" s="565"/>
      <c r="H68" s="565"/>
      <c r="I68" s="564"/>
      <c r="J68" s="564"/>
      <c r="K68" s="564"/>
      <c r="L68" s="564"/>
      <c r="M68" s="566"/>
      <c r="N68" s="563"/>
      <c r="O68" s="565"/>
      <c r="P68" s="565"/>
      <c r="Q68" s="565"/>
      <c r="R68" s="565"/>
      <c r="S68" s="566"/>
      <c r="T68" s="563"/>
      <c r="U68" s="565"/>
      <c r="V68" s="565"/>
      <c r="W68" s="565"/>
      <c r="X68" s="566"/>
      <c r="Y68" s="563"/>
      <c r="Z68" s="565"/>
      <c r="AA68" s="567"/>
    </row>
    <row r="69" spans="2:27" ht="10.5" hidden="1" customHeight="1" x14ac:dyDescent="0.25">
      <c r="B69" s="562" t="s">
        <v>119</v>
      </c>
      <c r="C69" s="568"/>
      <c r="D69" s="569"/>
      <c r="E69" s="569"/>
      <c r="F69" s="569"/>
      <c r="G69" s="570"/>
      <c r="H69" s="570"/>
      <c r="I69" s="570"/>
      <c r="J69" s="569"/>
      <c r="K69" s="569"/>
      <c r="L69" s="569"/>
      <c r="M69" s="571"/>
      <c r="N69" s="568"/>
      <c r="O69" s="570"/>
      <c r="P69" s="570"/>
      <c r="Q69" s="570"/>
      <c r="R69" s="570"/>
      <c r="S69" s="571"/>
      <c r="T69" s="568"/>
      <c r="U69" s="570"/>
      <c r="V69" s="570"/>
      <c r="W69" s="570"/>
      <c r="X69" s="571"/>
      <c r="Y69" s="563"/>
      <c r="Z69" s="565"/>
      <c r="AA69" s="567"/>
    </row>
    <row r="70" spans="2:27" ht="10.5" hidden="1" customHeight="1" thickBot="1" x14ac:dyDescent="0.3">
      <c r="B70" s="572" t="s">
        <v>120</v>
      </c>
      <c r="C70" s="573"/>
      <c r="D70" s="574"/>
      <c r="E70" s="574"/>
      <c r="F70" s="574"/>
      <c r="G70" s="574"/>
      <c r="H70" s="574"/>
      <c r="I70" s="574"/>
      <c r="J70" s="574"/>
      <c r="K70" s="574"/>
      <c r="L70" s="574"/>
      <c r="M70" s="575"/>
      <c r="N70" s="576"/>
      <c r="O70" s="577"/>
      <c r="P70" s="577"/>
      <c r="Q70" s="577"/>
      <c r="R70" s="577"/>
      <c r="S70" s="578"/>
      <c r="T70" s="576"/>
      <c r="U70" s="577"/>
      <c r="V70" s="577"/>
      <c r="W70" s="577"/>
      <c r="X70" s="578"/>
      <c r="Y70" s="579"/>
      <c r="Z70" s="579"/>
      <c r="AA70" s="580"/>
    </row>
    <row r="71" spans="2:27" ht="10.5" customHeight="1" thickBot="1" x14ac:dyDescent="0.2">
      <c r="B71" s="229" t="s">
        <v>121</v>
      </c>
      <c r="C71" s="230">
        <v>11</v>
      </c>
      <c r="D71" s="231">
        <v>18</v>
      </c>
      <c r="E71" s="231">
        <v>9</v>
      </c>
      <c r="F71" s="231">
        <v>12</v>
      </c>
      <c r="G71" s="231">
        <v>13</v>
      </c>
      <c r="H71" s="231">
        <v>6</v>
      </c>
      <c r="I71" s="231">
        <v>9</v>
      </c>
      <c r="J71" s="231">
        <v>5</v>
      </c>
      <c r="K71" s="231">
        <v>5</v>
      </c>
      <c r="L71" s="231">
        <v>6</v>
      </c>
      <c r="M71" s="231">
        <v>6</v>
      </c>
      <c r="N71" s="230">
        <v>8</v>
      </c>
      <c r="O71" s="231">
        <v>5</v>
      </c>
      <c r="P71" s="231">
        <v>4</v>
      </c>
      <c r="Q71" s="231">
        <v>9</v>
      </c>
      <c r="R71" s="231">
        <v>4</v>
      </c>
      <c r="S71" s="232">
        <v>6</v>
      </c>
      <c r="T71" s="233">
        <v>2</v>
      </c>
      <c r="U71" s="233">
        <v>2</v>
      </c>
      <c r="V71" s="233">
        <v>5</v>
      </c>
      <c r="W71" s="233">
        <v>2</v>
      </c>
      <c r="X71" s="234">
        <v>2</v>
      </c>
      <c r="Y71" s="235"/>
      <c r="Z71" s="236"/>
      <c r="AA71" s="237"/>
    </row>
    <row r="72" spans="2:27" ht="10.5" customHeight="1" x14ac:dyDescent="0.25">
      <c r="B72" s="238" t="s">
        <v>122</v>
      </c>
      <c r="C72" s="222"/>
      <c r="D72" s="223">
        <v>12</v>
      </c>
      <c r="E72" s="223">
        <v>17</v>
      </c>
      <c r="F72" s="223">
        <v>18</v>
      </c>
      <c r="G72" s="224"/>
      <c r="H72" s="224"/>
      <c r="I72" s="223">
        <v>7</v>
      </c>
      <c r="J72" s="223">
        <v>21</v>
      </c>
      <c r="K72" s="223">
        <v>10</v>
      </c>
      <c r="L72" s="223">
        <v>8</v>
      </c>
      <c r="M72" s="225"/>
      <c r="N72" s="222"/>
      <c r="O72" s="224"/>
      <c r="P72" s="224"/>
      <c r="Q72" s="224"/>
      <c r="R72" s="224"/>
      <c r="S72" s="225"/>
      <c r="T72" s="222"/>
      <c r="U72" s="224"/>
      <c r="V72" s="224"/>
      <c r="W72" s="224"/>
      <c r="X72" s="225"/>
      <c r="Y72" s="222"/>
      <c r="Z72" s="224"/>
      <c r="AA72" s="239"/>
    </row>
    <row r="73" spans="2:27" ht="10.5" customHeight="1" x14ac:dyDescent="0.25">
      <c r="B73" s="238" t="s">
        <v>123</v>
      </c>
      <c r="C73" s="240"/>
      <c r="D73" s="216">
        <v>0</v>
      </c>
      <c r="E73" s="216">
        <v>0</v>
      </c>
      <c r="F73" s="216">
        <v>20</v>
      </c>
      <c r="G73" s="241"/>
      <c r="H73" s="241"/>
      <c r="I73" s="241"/>
      <c r="J73" s="216">
        <v>4</v>
      </c>
      <c r="K73" s="216">
        <v>2</v>
      </c>
      <c r="L73" s="216">
        <v>0</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31</v>
      </c>
      <c r="Z74" s="250">
        <v>26</v>
      </c>
      <c r="AA74" s="251">
        <v>14</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804</v>
      </c>
      <c r="C76" s="257"/>
      <c r="D76" s="258"/>
      <c r="E76" s="258"/>
      <c r="F76" s="258"/>
      <c r="G76" s="258"/>
      <c r="H76" s="258"/>
      <c r="I76" s="258"/>
      <c r="J76" s="258"/>
      <c r="K76" s="258"/>
      <c r="L76" s="258"/>
      <c r="M76" s="259"/>
      <c r="N76" s="260"/>
      <c r="O76" s="261"/>
      <c r="P76" s="258"/>
      <c r="Q76" s="258"/>
      <c r="R76" s="258"/>
      <c r="S76" s="258"/>
      <c r="T76" s="262" t="s">
        <v>38</v>
      </c>
      <c r="U76" s="263" t="s">
        <v>38</v>
      </c>
      <c r="V76" s="263" t="s">
        <v>38</v>
      </c>
      <c r="W76" s="263" t="s">
        <v>38</v>
      </c>
      <c r="X76" s="264" t="s">
        <v>38</v>
      </c>
      <c r="Y76" s="265"/>
      <c r="Z76" s="266"/>
      <c r="AA76" s="409"/>
    </row>
    <row r="77" spans="2:27" ht="10.5" customHeight="1" thickBot="1" x14ac:dyDescent="0.3">
      <c r="B77" s="268" t="s">
        <v>805</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197</v>
      </c>
      <c r="Z77" s="223">
        <v>345</v>
      </c>
      <c r="AA77" s="228">
        <v>592</v>
      </c>
    </row>
    <row r="78" spans="2:27" ht="10.5" hidden="1" customHeight="1" x14ac:dyDescent="0.25">
      <c r="B78" s="581" t="s">
        <v>129</v>
      </c>
      <c r="C78" s="582"/>
      <c r="D78" s="583"/>
      <c r="E78" s="583"/>
      <c r="F78" s="583"/>
      <c r="G78" s="583"/>
      <c r="H78" s="583"/>
      <c r="I78" s="583"/>
      <c r="J78" s="583"/>
      <c r="K78" s="583"/>
      <c r="L78" s="583"/>
      <c r="M78" s="584"/>
      <c r="N78" s="585"/>
      <c r="O78" s="586"/>
      <c r="P78" s="583"/>
      <c r="Q78" s="583"/>
      <c r="R78" s="583"/>
      <c r="S78" s="584"/>
      <c r="T78" s="587" t="s">
        <v>38</v>
      </c>
      <c r="U78" s="588" t="s">
        <v>38</v>
      </c>
      <c r="V78" s="588" t="s">
        <v>38</v>
      </c>
      <c r="W78" s="588" t="s">
        <v>38</v>
      </c>
      <c r="X78" s="589" t="s">
        <v>38</v>
      </c>
      <c r="Y78" s="559"/>
      <c r="Z78" s="560"/>
      <c r="AA78" s="561"/>
    </row>
    <row r="79" spans="2:27" ht="10.5" hidden="1" customHeight="1" thickBot="1" x14ac:dyDescent="0.3">
      <c r="B79" s="590" t="s">
        <v>130</v>
      </c>
      <c r="C79" s="573"/>
      <c r="D79" s="574"/>
      <c r="E79" s="574"/>
      <c r="F79" s="574"/>
      <c r="G79" s="574"/>
      <c r="H79" s="574"/>
      <c r="I79" s="574"/>
      <c r="J79" s="574"/>
      <c r="K79" s="574"/>
      <c r="L79" s="574"/>
      <c r="M79" s="575"/>
      <c r="N79" s="576"/>
      <c r="O79" s="577"/>
      <c r="P79" s="577"/>
      <c r="Q79" s="577"/>
      <c r="R79" s="577"/>
      <c r="S79" s="578"/>
      <c r="T79" s="576"/>
      <c r="U79" s="577"/>
      <c r="V79" s="577"/>
      <c r="W79" s="577"/>
      <c r="X79" s="578"/>
      <c r="Y79" s="591"/>
      <c r="Z79" s="592"/>
      <c r="AA79" s="593"/>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v>9</v>
      </c>
      <c r="U80" s="253">
        <v>6</v>
      </c>
      <c r="V80" s="253">
        <v>7</v>
      </c>
      <c r="W80" s="253">
        <v>7</v>
      </c>
      <c r="X80" s="254">
        <v>6</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224</v>
      </c>
      <c r="Z81" s="278">
        <v>307</v>
      </c>
      <c r="AA81" s="279">
        <v>484</v>
      </c>
    </row>
    <row r="82" spans="1:31" ht="10.5" customHeight="1" x14ac:dyDescent="0.25">
      <c r="B82" s="280" t="s">
        <v>809</v>
      </c>
      <c r="C82" s="145"/>
      <c r="D82" s="145"/>
      <c r="E82" s="145"/>
      <c r="F82" s="145"/>
      <c r="G82" s="145"/>
      <c r="H82" s="145"/>
      <c r="I82" s="145"/>
      <c r="J82" s="145"/>
      <c r="K82" s="282"/>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L83" s="145"/>
      <c r="M83" s="145"/>
      <c r="O83" s="145"/>
      <c r="P83" s="145"/>
      <c r="Q83" s="145"/>
      <c r="R83" s="145"/>
      <c r="S83" s="145"/>
      <c r="T83" s="145"/>
      <c r="U83" s="145"/>
      <c r="V83" s="145"/>
      <c r="W83" s="145"/>
      <c r="X83" s="145"/>
      <c r="Y83" s="145"/>
      <c r="Z83" s="145"/>
      <c r="AA83" s="145"/>
    </row>
    <row r="84" spans="1:31" ht="10.5" customHeight="1" x14ac:dyDescent="0.25">
      <c r="B84" s="281" t="s">
        <v>803</v>
      </c>
      <c r="C84" s="145"/>
      <c r="D84" s="145"/>
      <c r="E84" s="145"/>
      <c r="F84" s="145"/>
      <c r="G84" s="145"/>
      <c r="H84" s="145"/>
      <c r="I84" s="145"/>
      <c r="J84" s="145"/>
      <c r="K84" s="282"/>
      <c r="L84" s="145"/>
      <c r="M84" s="145"/>
      <c r="O84" s="145"/>
      <c r="P84" s="145"/>
      <c r="Q84" s="145"/>
      <c r="R84" s="145"/>
      <c r="S84" s="145"/>
      <c r="T84" s="145"/>
      <c r="U84" s="145"/>
      <c r="V84" s="145"/>
      <c r="W84" s="145"/>
      <c r="X84" s="145"/>
      <c r="Y84" s="145"/>
      <c r="Z84" s="145"/>
      <c r="AA84" s="145"/>
    </row>
    <row r="85" spans="1:31" ht="10.5" customHeight="1" x14ac:dyDescent="0.25">
      <c r="B85" s="282"/>
      <c r="O85" s="10"/>
      <c r="P85" s="10"/>
      <c r="Q85" s="10"/>
      <c r="R85" s="10"/>
      <c r="S85" s="10"/>
      <c r="T85" s="10"/>
      <c r="U85" s="10"/>
      <c r="V85" s="10"/>
      <c r="W85" s="10"/>
      <c r="AC85" s="148"/>
      <c r="AD85" s="148"/>
      <c r="AE85" s="148"/>
    </row>
    <row r="86" spans="1:31" ht="10.5" customHeight="1" x14ac:dyDescent="0.25">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255</v>
      </c>
      <c r="D89" s="663"/>
      <c r="E89" s="664" t="s">
        <v>206</v>
      </c>
      <c r="F89" s="663"/>
      <c r="G89" s="664" t="s">
        <v>271</v>
      </c>
      <c r="H89" s="663"/>
      <c r="I89" s="664" t="s">
        <v>28</v>
      </c>
      <c r="J89" s="663"/>
      <c r="K89" s="664" t="s">
        <v>141</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680" t="s">
        <v>815</v>
      </c>
      <c r="W90" s="681"/>
    </row>
    <row r="91" spans="1:31" ht="10.5" customHeight="1" x14ac:dyDescent="0.25">
      <c r="A91" s="290"/>
      <c r="B91" s="291" t="s">
        <v>149</v>
      </c>
      <c r="C91" s="350">
        <v>157</v>
      </c>
      <c r="D91" s="349">
        <v>158</v>
      </c>
      <c r="E91" s="350">
        <v>100</v>
      </c>
      <c r="F91" s="349">
        <v>105</v>
      </c>
      <c r="G91" s="350">
        <v>72</v>
      </c>
      <c r="H91" s="349">
        <v>77</v>
      </c>
      <c r="I91" s="350">
        <v>45</v>
      </c>
      <c r="J91" s="349">
        <v>56</v>
      </c>
      <c r="K91" s="350">
        <v>46</v>
      </c>
      <c r="L91" s="349">
        <v>47</v>
      </c>
      <c r="M91" s="350">
        <v>20</v>
      </c>
      <c r="N91" s="188">
        <v>22</v>
      </c>
      <c r="P91" s="671" t="s">
        <v>149</v>
      </c>
      <c r="Q91" s="672"/>
      <c r="R91" s="672"/>
      <c r="S91" s="672"/>
      <c r="T91" s="673"/>
      <c r="U91" s="346">
        <v>694</v>
      </c>
      <c r="V91" s="664">
        <v>542</v>
      </c>
      <c r="W91" s="682"/>
    </row>
    <row r="92" spans="1:31" ht="10.5" customHeight="1" x14ac:dyDescent="0.25">
      <c r="B92" s="294" t="s">
        <v>150</v>
      </c>
      <c r="C92" s="295">
        <v>98</v>
      </c>
      <c r="D92" s="296">
        <v>73</v>
      </c>
      <c r="E92" s="295">
        <v>108</v>
      </c>
      <c r="F92" s="296">
        <v>68</v>
      </c>
      <c r="G92" s="295">
        <v>22</v>
      </c>
      <c r="H92" s="296">
        <v>17</v>
      </c>
      <c r="I92" s="295">
        <v>1</v>
      </c>
      <c r="J92" s="296">
        <v>1</v>
      </c>
      <c r="K92" s="295">
        <v>2</v>
      </c>
      <c r="L92" s="296">
        <v>0</v>
      </c>
      <c r="M92" s="295">
        <v>4</v>
      </c>
      <c r="N92" s="217">
        <v>0</v>
      </c>
      <c r="P92" s="674" t="s">
        <v>151</v>
      </c>
      <c r="Q92" s="675"/>
      <c r="R92" s="675"/>
      <c r="S92" s="675"/>
      <c r="T92" s="676"/>
      <c r="U92" s="168">
        <v>336</v>
      </c>
      <c r="V92" s="683">
        <v>196</v>
      </c>
      <c r="W92" s="684"/>
    </row>
    <row r="93" spans="1:31" ht="10.5" customHeight="1" thickBot="1" x14ac:dyDescent="0.3">
      <c r="B93" s="298" t="s">
        <v>152</v>
      </c>
      <c r="C93" s="299">
        <v>255</v>
      </c>
      <c r="D93" s="174">
        <v>231</v>
      </c>
      <c r="E93" s="299">
        <v>208</v>
      </c>
      <c r="F93" s="174">
        <v>173</v>
      </c>
      <c r="G93" s="299">
        <v>94</v>
      </c>
      <c r="H93" s="174">
        <v>94</v>
      </c>
      <c r="I93" s="299">
        <v>46</v>
      </c>
      <c r="J93" s="174">
        <v>57</v>
      </c>
      <c r="K93" s="299">
        <v>48</v>
      </c>
      <c r="L93" s="174">
        <v>47</v>
      </c>
      <c r="M93" s="299">
        <v>24</v>
      </c>
      <c r="N93" s="175">
        <v>22</v>
      </c>
      <c r="P93" s="677" t="s">
        <v>153</v>
      </c>
      <c r="Q93" s="678"/>
      <c r="R93" s="678"/>
      <c r="S93" s="678"/>
      <c r="T93" s="679"/>
      <c r="U93" s="174">
        <v>1030</v>
      </c>
      <c r="V93" s="685">
        <v>720</v>
      </c>
      <c r="W93" s="686"/>
    </row>
    <row r="94" spans="1:31" ht="10.5" customHeight="1" x14ac:dyDescent="0.25">
      <c r="B94" s="301" t="s">
        <v>807</v>
      </c>
    </row>
    <row r="95" spans="1:31" ht="10.5" customHeight="1" x14ac:dyDescent="0.25">
      <c r="B95" s="301"/>
    </row>
    <row r="96" spans="1:31" ht="10.5" customHeight="1" x14ac:dyDescent="0.25">
      <c r="B96" s="301"/>
    </row>
    <row r="97" spans="2:29" ht="10.5" customHeight="1" x14ac:dyDescent="0.25">
      <c r="B97" s="301"/>
    </row>
    <row r="98" spans="2:29" ht="10.5" customHeight="1" x14ac:dyDescent="0.25">
      <c r="B98" s="301"/>
    </row>
    <row r="99" spans="2:29" ht="10.5" customHeight="1" x14ac:dyDescent="0.25">
      <c r="B99" s="301"/>
    </row>
    <row r="100" spans="2:29" ht="10.5" customHeight="1" x14ac:dyDescent="0.25">
      <c r="B100" s="301"/>
    </row>
    <row r="101" spans="2:29" ht="10.5" customHeight="1" x14ac:dyDescent="0.25">
      <c r="B101" s="301"/>
    </row>
    <row r="102" spans="2:29" ht="10.5" customHeight="1" x14ac:dyDescent="0.25">
      <c r="B102" s="301"/>
    </row>
    <row r="104" spans="2:29" ht="15" customHeight="1" x14ac:dyDescent="0.25">
      <c r="B104" s="303" t="s">
        <v>795</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796</v>
      </c>
      <c r="L105" s="303" t="s">
        <v>796</v>
      </c>
      <c r="M105" s="304"/>
      <c r="N105" s="304"/>
      <c r="O105" s="304"/>
    </row>
  </sheetData>
  <mergeCells count="41">
    <mergeCell ref="P90:T90"/>
    <mergeCell ref="P91:T91"/>
    <mergeCell ref="P92:T92"/>
    <mergeCell ref="P93:T93"/>
    <mergeCell ref="V90:W90"/>
    <mergeCell ref="V91:W91"/>
    <mergeCell ref="V92:W92"/>
    <mergeCell ref="V93:W93"/>
    <mergeCell ref="C62:AA62"/>
    <mergeCell ref="C75:AA75"/>
    <mergeCell ref="B88:B89"/>
    <mergeCell ref="P88:T89"/>
    <mergeCell ref="C89:D89"/>
    <mergeCell ref="E89:F89"/>
    <mergeCell ref="G89:H89"/>
    <mergeCell ref="I89:J89"/>
    <mergeCell ref="K89:L89"/>
    <mergeCell ref="M89:N89"/>
    <mergeCell ref="U89:W89"/>
    <mergeCell ref="B40:F40"/>
    <mergeCell ref="AD51:AE51"/>
    <mergeCell ref="B53:B54"/>
    <mergeCell ref="B60:F60"/>
    <mergeCell ref="N60:X60"/>
    <mergeCell ref="Y60:AA60"/>
    <mergeCell ref="C45:AF45"/>
    <mergeCell ref="F34:G34"/>
    <mergeCell ref="B6:C6"/>
    <mergeCell ref="B10:C10"/>
    <mergeCell ref="B11:C11"/>
    <mergeCell ref="B12:C12"/>
    <mergeCell ref="B15:C15"/>
    <mergeCell ref="B21:C21"/>
    <mergeCell ref="B26:C26"/>
    <mergeCell ref="B30:C30"/>
    <mergeCell ref="B31:C31"/>
    <mergeCell ref="B32:C32"/>
    <mergeCell ref="B33:C33"/>
    <mergeCell ref="D18:AG18"/>
    <mergeCell ref="D25:AG26"/>
    <mergeCell ref="D32:AG33"/>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1"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7" width="5" style="1" customWidth="1"/>
    <col min="8" max="8" width="7.85546875" style="1" customWidth="1"/>
    <col min="9" max="9" width="5.28515625" style="1" customWidth="1"/>
    <col min="10" max="10" width="4.7109375" style="1" customWidth="1"/>
    <col min="11" max="12" width="5" style="1" customWidth="1"/>
    <col min="13" max="13" width="5.85546875" style="1" customWidth="1"/>
    <col min="14" max="17" width="5.140625" style="1" customWidth="1"/>
    <col min="18" max="19" width="4.7109375" style="1" customWidth="1"/>
    <col min="20" max="20" width="4.28515625" style="1" customWidth="1"/>
    <col min="21" max="21" width="4.85546875" style="1" customWidth="1"/>
    <col min="22" max="23" width="4.7109375" style="1" customWidth="1"/>
    <col min="24" max="24" width="4.28515625" style="1" customWidth="1"/>
    <col min="25" max="25" width="5.28515625" style="1" customWidth="1"/>
    <col min="26" max="26" width="5.140625" style="1" customWidth="1"/>
    <col min="27" max="27" width="5.28515625" style="1" customWidth="1"/>
    <col min="28" max="28" width="4.5703125" style="1" customWidth="1"/>
    <col min="29" max="30" width="4.140625" style="1" customWidth="1"/>
    <col min="31" max="31" width="5.5703125" style="1" customWidth="1"/>
    <col min="32" max="32" width="6.5703125" style="1" customWidth="1"/>
    <col min="33" max="33" width="6.140625" style="1" customWidth="1"/>
    <col min="34" max="34" width="2.7109375" style="1" customWidth="1"/>
    <col min="35" max="16384" width="11.42578125" style="1"/>
  </cols>
  <sheetData>
    <row r="1" spans="2:33" ht="3" customHeight="1" x14ac:dyDescent="0.25"/>
    <row r="2" spans="2:33" ht="12.75" customHeight="1" x14ac:dyDescent="0.25">
      <c r="B2" s="2" t="s">
        <v>760</v>
      </c>
      <c r="C2" s="3"/>
      <c r="D2" s="4"/>
      <c r="E2" s="4"/>
      <c r="F2" s="4"/>
      <c r="G2" s="488"/>
      <c r="AF2" s="5"/>
    </row>
    <row r="3" spans="2:33" ht="8.25" customHeight="1" x14ac:dyDescent="0.25">
      <c r="B3" s="6"/>
      <c r="C3" s="6"/>
      <c r="L3" s="207" t="s">
        <v>761</v>
      </c>
    </row>
    <row r="4" spans="2:33" ht="8.25" customHeight="1" x14ac:dyDescent="0.25">
      <c r="B4" s="8" t="s">
        <v>2</v>
      </c>
      <c r="C4" s="8"/>
      <c r="H4" s="9"/>
      <c r="I4" s="10" t="s">
        <v>3</v>
      </c>
      <c r="L4" s="207" t="s">
        <v>762</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10.4736822250148</v>
      </c>
      <c r="E9" s="40" t="s">
        <v>38</v>
      </c>
      <c r="F9" s="39">
        <v>104.03216478930901</v>
      </c>
      <c r="G9" s="39" t="s">
        <v>53</v>
      </c>
      <c r="H9" s="39">
        <v>12.548429386759201</v>
      </c>
      <c r="I9" s="39">
        <v>110.233599593387</v>
      </c>
      <c r="J9" s="40" t="s">
        <v>38</v>
      </c>
      <c r="K9" s="39">
        <v>316.00225164423301</v>
      </c>
      <c r="L9" s="39">
        <v>71.492589096018008</v>
      </c>
      <c r="M9" s="39">
        <v>42.200705255320997</v>
      </c>
      <c r="N9" s="39">
        <v>41.482907950333001</v>
      </c>
      <c r="O9" s="39">
        <v>53.981983262870997</v>
      </c>
      <c r="P9" s="39">
        <v>46.503079879650002</v>
      </c>
      <c r="Q9" s="39">
        <v>32.233123347813098</v>
      </c>
      <c r="R9" s="39">
        <v>21.848078810477297</v>
      </c>
      <c r="S9" s="39" t="s">
        <v>53</v>
      </c>
      <c r="T9" s="39">
        <v>21.821627499672299</v>
      </c>
      <c r="U9" s="41">
        <v>17.544919106070001</v>
      </c>
      <c r="V9" s="42">
        <v>76.538573835240001</v>
      </c>
      <c r="W9" s="43">
        <v>4.9170190199255996</v>
      </c>
      <c r="X9" s="41">
        <v>10.236357115540201</v>
      </c>
      <c r="Y9" s="39">
        <v>14.137765022946001</v>
      </c>
      <c r="Z9" s="40" t="s">
        <v>38</v>
      </c>
      <c r="AA9" s="40" t="s">
        <v>38</v>
      </c>
      <c r="AB9" s="40" t="s">
        <v>38</v>
      </c>
      <c r="AC9" s="40" t="s">
        <v>38</v>
      </c>
      <c r="AD9" s="40" t="s">
        <v>38</v>
      </c>
      <c r="AE9" s="40" t="s">
        <v>38</v>
      </c>
      <c r="AF9" s="44" t="s">
        <v>38</v>
      </c>
      <c r="AG9" s="45">
        <f>SUM(D9:AF9)</f>
        <v>1008.2288568405806</v>
      </c>
    </row>
    <row r="10" spans="2:33" ht="12" customHeight="1" x14ac:dyDescent="0.25">
      <c r="B10" s="602" t="s">
        <v>39</v>
      </c>
      <c r="C10" s="603"/>
      <c r="D10" s="46">
        <v>721.39517125943996</v>
      </c>
      <c r="E10" s="47" t="s">
        <v>38</v>
      </c>
      <c r="F10" s="46">
        <v>82.041087834646007</v>
      </c>
      <c r="G10" s="46" t="s">
        <v>53</v>
      </c>
      <c r="H10" s="46">
        <v>6.6368450036005999</v>
      </c>
      <c r="I10" s="46">
        <v>42.189936784122999</v>
      </c>
      <c r="J10" s="47" t="s">
        <v>38</v>
      </c>
      <c r="K10" s="46">
        <v>129.96494862092001</v>
      </c>
      <c r="L10" s="46">
        <v>105.82256525465</v>
      </c>
      <c r="M10" s="46">
        <v>43.827183167655001</v>
      </c>
      <c r="N10" s="46">
        <v>22.427623110123999</v>
      </c>
      <c r="O10" s="46">
        <v>75.507148702948996</v>
      </c>
      <c r="P10" s="46">
        <v>91.959593589706998</v>
      </c>
      <c r="Q10" s="46">
        <v>67.152818690557993</v>
      </c>
      <c r="R10" s="46">
        <v>45.058634894245998</v>
      </c>
      <c r="S10" s="46" t="s">
        <v>53</v>
      </c>
      <c r="T10" s="46">
        <v>38.371221176623997</v>
      </c>
      <c r="U10" s="48">
        <v>114.26738040086001</v>
      </c>
      <c r="V10" s="49">
        <v>0.22550580911361001</v>
      </c>
      <c r="W10" s="50">
        <v>0</v>
      </c>
      <c r="X10" s="48">
        <v>0.20614660924129999</v>
      </c>
      <c r="Y10" s="46">
        <v>578.94692951305103</v>
      </c>
      <c r="Z10" s="47" t="s">
        <v>38</v>
      </c>
      <c r="AA10" s="47" t="s">
        <v>38</v>
      </c>
      <c r="AB10" s="47" t="s">
        <v>38</v>
      </c>
      <c r="AC10" s="47" t="s">
        <v>38</v>
      </c>
      <c r="AD10" s="47" t="s">
        <v>38</v>
      </c>
      <c r="AE10" s="47" t="s">
        <v>38</v>
      </c>
      <c r="AF10" s="51" t="s">
        <v>38</v>
      </c>
      <c r="AG10" s="45">
        <f t="shared" ref="AG10:AG27" si="0">SUM(D10:AF10)</f>
        <v>2166.0007404215089</v>
      </c>
    </row>
    <row r="11" spans="2:33" ht="10.5" customHeight="1" x14ac:dyDescent="0.25">
      <c r="B11" s="604" t="s">
        <v>40</v>
      </c>
      <c r="C11" s="605"/>
      <c r="D11" s="46">
        <v>7.0000000000000007E-2</v>
      </c>
      <c r="E11" s="47" t="s">
        <v>38</v>
      </c>
      <c r="F11" s="46">
        <v>3.63</v>
      </c>
      <c r="G11" s="46" t="s">
        <v>53</v>
      </c>
      <c r="H11" s="46">
        <v>0</v>
      </c>
      <c r="I11" s="46">
        <v>0</v>
      </c>
      <c r="J11" s="47" t="s">
        <v>38</v>
      </c>
      <c r="K11" s="46">
        <v>1.33</v>
      </c>
      <c r="L11" s="46">
        <v>0</v>
      </c>
      <c r="M11" s="46">
        <v>0.04</v>
      </c>
      <c r="N11" s="46">
        <v>1.53</v>
      </c>
      <c r="O11" s="46">
        <v>0</v>
      </c>
      <c r="P11" s="46">
        <v>2.02</v>
      </c>
      <c r="Q11" s="46">
        <v>0</v>
      </c>
      <c r="R11" s="46">
        <v>0</v>
      </c>
      <c r="S11" s="46" t="s">
        <v>53</v>
      </c>
      <c r="T11" s="46">
        <v>0</v>
      </c>
      <c r="U11" s="48">
        <v>0</v>
      </c>
      <c r="V11" s="49">
        <v>0</v>
      </c>
      <c r="W11" s="50">
        <v>0</v>
      </c>
      <c r="X11" s="48">
        <v>0</v>
      </c>
      <c r="Y11" s="46">
        <v>59.730000000000004</v>
      </c>
      <c r="Z11" s="47" t="s">
        <v>38</v>
      </c>
      <c r="AA11" s="47" t="s">
        <v>38</v>
      </c>
      <c r="AB11" s="47" t="s">
        <v>38</v>
      </c>
      <c r="AC11" s="47" t="s">
        <v>38</v>
      </c>
      <c r="AD11" s="47" t="s">
        <v>38</v>
      </c>
      <c r="AE11" s="47" t="s">
        <v>38</v>
      </c>
      <c r="AF11" s="51" t="s">
        <v>38</v>
      </c>
      <c r="AG11" s="45">
        <f t="shared" si="0"/>
        <v>68.350000000000009</v>
      </c>
    </row>
    <row r="12" spans="2:33" ht="17.100000000000001" customHeight="1" x14ac:dyDescent="0.25">
      <c r="B12" s="606" t="s">
        <v>41</v>
      </c>
      <c r="C12" s="607"/>
      <c r="D12" s="46">
        <v>9.92</v>
      </c>
      <c r="E12" s="47" t="s">
        <v>38</v>
      </c>
      <c r="F12" s="46">
        <v>3</v>
      </c>
      <c r="G12" s="46" t="s">
        <v>53</v>
      </c>
      <c r="H12" s="46">
        <v>0</v>
      </c>
      <c r="I12" s="46">
        <v>3</v>
      </c>
      <c r="J12" s="47" t="s">
        <v>38</v>
      </c>
      <c r="K12" s="46">
        <v>41.29</v>
      </c>
      <c r="L12" s="46">
        <v>7.56</v>
      </c>
      <c r="M12" s="46">
        <v>2.98</v>
      </c>
      <c r="N12" s="46">
        <v>2</v>
      </c>
      <c r="O12" s="46">
        <v>2.75</v>
      </c>
      <c r="P12" s="46">
        <v>11.55</v>
      </c>
      <c r="Q12" s="46">
        <v>3.63</v>
      </c>
      <c r="R12" s="46">
        <v>4.83</v>
      </c>
      <c r="S12" s="46" t="s">
        <v>53</v>
      </c>
      <c r="T12" s="46">
        <v>2</v>
      </c>
      <c r="U12" s="48">
        <v>2</v>
      </c>
      <c r="V12" s="49">
        <v>0</v>
      </c>
      <c r="W12" s="50">
        <v>0</v>
      </c>
      <c r="X12" s="46">
        <v>0</v>
      </c>
      <c r="Y12" s="46">
        <v>77.89</v>
      </c>
      <c r="Z12" s="47" t="s">
        <v>38</v>
      </c>
      <c r="AA12" s="47" t="s">
        <v>38</v>
      </c>
      <c r="AB12" s="47" t="s">
        <v>38</v>
      </c>
      <c r="AC12" s="47" t="s">
        <v>38</v>
      </c>
      <c r="AD12" s="47" t="s">
        <v>38</v>
      </c>
      <c r="AE12" s="47" t="s">
        <v>38</v>
      </c>
      <c r="AF12" s="47" t="s">
        <v>38</v>
      </c>
      <c r="AG12" s="52">
        <f t="shared" si="0"/>
        <v>174.39999999999998</v>
      </c>
    </row>
    <row r="13" spans="2:33" ht="10.5" customHeight="1" x14ac:dyDescent="0.25">
      <c r="B13" s="53"/>
      <c r="C13" s="54" t="s">
        <v>42</v>
      </c>
      <c r="D13" s="46">
        <v>741.85885348445481</v>
      </c>
      <c r="E13" s="47" t="s">
        <v>38</v>
      </c>
      <c r="F13" s="46">
        <v>192.703252623955</v>
      </c>
      <c r="G13" s="46" t="s">
        <v>53</v>
      </c>
      <c r="H13" s="46">
        <v>19.185274390359801</v>
      </c>
      <c r="I13" s="46">
        <v>155.42353637751</v>
      </c>
      <c r="J13" s="47" t="s">
        <v>38</v>
      </c>
      <c r="K13" s="46">
        <v>488.587200265153</v>
      </c>
      <c r="L13" s="46">
        <v>184.87515435066803</v>
      </c>
      <c r="M13" s="46">
        <v>89.047888422976001</v>
      </c>
      <c r="N13" s="46">
        <v>67.440531060457005</v>
      </c>
      <c r="O13" s="46">
        <v>132.23913196581998</v>
      </c>
      <c r="P13" s="46">
        <v>152.03267346935704</v>
      </c>
      <c r="Q13" s="46">
        <v>103.01594203837109</v>
      </c>
      <c r="R13" s="46">
        <v>71.7367137047233</v>
      </c>
      <c r="S13" s="46" t="s">
        <v>53</v>
      </c>
      <c r="T13" s="46">
        <v>62.192848676296293</v>
      </c>
      <c r="U13" s="48">
        <v>133.81229950693</v>
      </c>
      <c r="V13" s="49">
        <v>76.764079644353615</v>
      </c>
      <c r="W13" s="50">
        <v>4.9170190199255996</v>
      </c>
      <c r="X13" s="48">
        <v>10.442503724781501</v>
      </c>
      <c r="Y13" s="46">
        <v>730.70469453599708</v>
      </c>
      <c r="Z13" s="47" t="s">
        <v>38</v>
      </c>
      <c r="AA13" s="47" t="s">
        <v>38</v>
      </c>
      <c r="AB13" s="47" t="s">
        <v>38</v>
      </c>
      <c r="AC13" s="47" t="s">
        <v>38</v>
      </c>
      <c r="AD13" s="47" t="s">
        <v>38</v>
      </c>
      <c r="AE13" s="47" t="s">
        <v>38</v>
      </c>
      <c r="AF13" s="51" t="s">
        <v>38</v>
      </c>
      <c r="AG13" s="45">
        <f t="shared" si="0"/>
        <v>3416.97959726209</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8.6107416558111005</v>
      </c>
      <c r="E15" s="65" t="s">
        <v>38</v>
      </c>
      <c r="F15" s="64">
        <v>4.0471487415676997</v>
      </c>
      <c r="G15" s="64" t="s">
        <v>53</v>
      </c>
      <c r="H15" s="64">
        <v>1.2188079462004</v>
      </c>
      <c r="I15" s="64">
        <v>5.2144412341602999</v>
      </c>
      <c r="J15" s="65" t="s">
        <v>38</v>
      </c>
      <c r="K15" s="64">
        <v>7.5621891941688997</v>
      </c>
      <c r="L15" s="64">
        <v>18.608127275059999</v>
      </c>
      <c r="M15" s="64">
        <v>3.6561771569108998</v>
      </c>
      <c r="N15" s="64">
        <v>29.039535426629001</v>
      </c>
      <c r="O15" s="64">
        <v>5.5183339684631001</v>
      </c>
      <c r="P15" s="64">
        <v>5.8279669490148001</v>
      </c>
      <c r="Q15" s="64">
        <v>1.6348502865885</v>
      </c>
      <c r="R15" s="64">
        <v>1.4013815857604</v>
      </c>
      <c r="S15" s="64" t="s">
        <v>53</v>
      </c>
      <c r="T15" s="64">
        <v>1.7512921161945001</v>
      </c>
      <c r="U15" s="66">
        <v>6.4044369613979004</v>
      </c>
      <c r="V15" s="67">
        <v>1.5424059740260001</v>
      </c>
      <c r="W15" s="68">
        <v>0</v>
      </c>
      <c r="X15" s="66">
        <v>5.8723473045869001E-2</v>
      </c>
      <c r="Y15" s="64">
        <v>21.760723747916099</v>
      </c>
      <c r="Z15" s="65" t="s">
        <v>38</v>
      </c>
      <c r="AA15" s="65" t="s">
        <v>38</v>
      </c>
      <c r="AB15" s="65" t="s">
        <v>38</v>
      </c>
      <c r="AC15" s="65" t="s">
        <v>38</v>
      </c>
      <c r="AD15" s="65" t="s">
        <v>38</v>
      </c>
      <c r="AE15" s="65" t="s">
        <v>38</v>
      </c>
      <c r="AF15" s="69" t="s">
        <v>38</v>
      </c>
      <c r="AG15" s="70">
        <f t="shared" si="0"/>
        <v>123.85728369291549</v>
      </c>
    </row>
    <row r="16" spans="2:33" ht="10.5" customHeight="1" x14ac:dyDescent="0.25">
      <c r="B16" s="71"/>
      <c r="C16" s="72" t="s">
        <v>585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586</v>
      </c>
      <c r="D17" s="46">
        <v>721</v>
      </c>
      <c r="E17" s="82">
        <v>0</v>
      </c>
      <c r="F17" s="46">
        <v>79</v>
      </c>
      <c r="G17" s="46" t="s">
        <v>53</v>
      </c>
      <c r="H17" s="46">
        <v>6</v>
      </c>
      <c r="I17" s="46">
        <v>32</v>
      </c>
      <c r="J17" s="82">
        <v>0</v>
      </c>
      <c r="K17" s="46">
        <v>94</v>
      </c>
      <c r="L17" s="46">
        <v>93</v>
      </c>
      <c r="M17" s="46">
        <v>33</v>
      </c>
      <c r="N17" s="46">
        <v>23</v>
      </c>
      <c r="O17" s="46">
        <v>67</v>
      </c>
      <c r="P17" s="46">
        <v>86</v>
      </c>
      <c r="Q17" s="46">
        <v>60</v>
      </c>
      <c r="R17" s="46">
        <v>39</v>
      </c>
      <c r="S17" s="46" t="s">
        <v>53</v>
      </c>
      <c r="T17" s="46">
        <v>39</v>
      </c>
      <c r="U17" s="48">
        <v>74</v>
      </c>
      <c r="V17" s="49">
        <v>0</v>
      </c>
      <c r="W17" s="50">
        <v>0</v>
      </c>
      <c r="X17" s="48">
        <v>0</v>
      </c>
      <c r="Y17" s="46">
        <v>692</v>
      </c>
      <c r="Z17" s="102" t="s">
        <v>38</v>
      </c>
      <c r="AA17" s="102" t="s">
        <v>38</v>
      </c>
      <c r="AB17" s="102" t="s">
        <v>38</v>
      </c>
      <c r="AC17" s="102" t="s">
        <v>38</v>
      </c>
      <c r="AD17" s="102" t="s">
        <v>38</v>
      </c>
      <c r="AE17" s="102" t="s">
        <v>38</v>
      </c>
      <c r="AF17" s="103" t="s">
        <v>38</v>
      </c>
      <c r="AG17" s="83">
        <f t="shared" si="0"/>
        <v>2138</v>
      </c>
    </row>
    <row r="18" spans="1:33" ht="10.5" customHeight="1" thickBot="1" x14ac:dyDescent="0.3">
      <c r="B18" s="84"/>
      <c r="C18" s="85" t="s">
        <v>763</v>
      </c>
      <c r="D18" s="64">
        <v>36</v>
      </c>
      <c r="E18" s="417">
        <v>0</v>
      </c>
      <c r="F18" s="418">
        <v>11</v>
      </c>
      <c r="G18" s="46" t="s">
        <v>53</v>
      </c>
      <c r="H18" s="418">
        <v>0</v>
      </c>
      <c r="I18" s="418">
        <v>26</v>
      </c>
      <c r="J18" s="417">
        <v>0</v>
      </c>
      <c r="K18" s="418">
        <v>71</v>
      </c>
      <c r="L18" s="418">
        <v>25</v>
      </c>
      <c r="M18" s="64">
        <v>11</v>
      </c>
      <c r="N18" s="64">
        <v>0</v>
      </c>
      <c r="O18" s="64">
        <v>8</v>
      </c>
      <c r="P18" s="64">
        <v>11</v>
      </c>
      <c r="Q18" s="64">
        <v>5</v>
      </c>
      <c r="R18" s="64">
        <v>20</v>
      </c>
      <c r="S18" s="46" t="s">
        <v>53</v>
      </c>
      <c r="T18" s="64">
        <v>2</v>
      </c>
      <c r="U18" s="66">
        <v>17</v>
      </c>
      <c r="V18" s="67">
        <v>6</v>
      </c>
      <c r="W18" s="68">
        <v>0</v>
      </c>
      <c r="X18" s="64">
        <v>0</v>
      </c>
      <c r="Y18" s="64">
        <v>91</v>
      </c>
      <c r="Z18" s="335" t="s">
        <v>38</v>
      </c>
      <c r="AA18" s="335" t="s">
        <v>38</v>
      </c>
      <c r="AB18" s="335" t="s">
        <v>38</v>
      </c>
      <c r="AC18" s="335" t="s">
        <v>38</v>
      </c>
      <c r="AD18" s="335" t="s">
        <v>38</v>
      </c>
      <c r="AE18" s="335" t="s">
        <v>38</v>
      </c>
      <c r="AF18" s="335" t="s">
        <v>38</v>
      </c>
      <c r="AG18" s="419">
        <f t="shared" si="0"/>
        <v>340</v>
      </c>
    </row>
    <row r="19" spans="1:33" ht="10.5" customHeight="1" x14ac:dyDescent="0.25">
      <c r="B19" s="86"/>
      <c r="C19" s="87" t="s">
        <v>48</v>
      </c>
      <c r="D19" s="489"/>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37</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49</v>
      </c>
      <c r="C21" s="613"/>
      <c r="D21" s="101" t="s">
        <v>38</v>
      </c>
      <c r="E21" s="102" t="s">
        <v>38</v>
      </c>
      <c r="F21" s="102" t="s">
        <v>38</v>
      </c>
      <c r="G21" s="102" t="s">
        <v>38</v>
      </c>
      <c r="H21" s="102" t="s">
        <v>38</v>
      </c>
      <c r="I21" s="102" t="s">
        <v>38</v>
      </c>
      <c r="J21" s="102" t="s">
        <v>38</v>
      </c>
      <c r="K21" s="102" t="s">
        <v>38</v>
      </c>
      <c r="L21" s="102" t="s">
        <v>38</v>
      </c>
      <c r="M21" s="102" t="s">
        <v>38</v>
      </c>
      <c r="N21" s="102" t="s">
        <v>38</v>
      </c>
      <c r="O21" s="102" t="s">
        <v>38</v>
      </c>
      <c r="P21" s="102" t="s">
        <v>38</v>
      </c>
      <c r="Q21" s="102" t="s">
        <v>38</v>
      </c>
      <c r="R21" s="102" t="s">
        <v>38</v>
      </c>
      <c r="S21" s="102" t="s">
        <v>38</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42</v>
      </c>
      <c r="D22" s="372">
        <v>759.1</v>
      </c>
      <c r="E22" s="366" t="s">
        <v>38</v>
      </c>
      <c r="F22" s="366">
        <v>171.3</v>
      </c>
      <c r="G22" s="366" t="s">
        <v>38</v>
      </c>
      <c r="H22" s="366" t="s">
        <v>38</v>
      </c>
      <c r="I22" s="366">
        <v>132.4</v>
      </c>
      <c r="J22" s="366" t="s">
        <v>38</v>
      </c>
      <c r="K22" s="366">
        <v>360.6</v>
      </c>
      <c r="L22" s="366">
        <v>204.4</v>
      </c>
      <c r="M22" s="366">
        <v>75.099999999999994</v>
      </c>
      <c r="N22" s="366">
        <v>78.900000000000006</v>
      </c>
      <c r="O22" s="366">
        <v>176.9</v>
      </c>
      <c r="P22" s="366">
        <v>145.5</v>
      </c>
      <c r="Q22" s="366">
        <v>114.3</v>
      </c>
      <c r="R22" s="366">
        <v>74.7</v>
      </c>
      <c r="S22" s="366" t="s">
        <v>38</v>
      </c>
      <c r="T22" s="367">
        <v>54.2</v>
      </c>
      <c r="U22" s="372">
        <v>126</v>
      </c>
      <c r="V22" s="373">
        <v>80</v>
      </c>
      <c r="W22" s="367" t="s">
        <v>38</v>
      </c>
      <c r="X22" s="109" t="s">
        <v>38</v>
      </c>
      <c r="Y22" s="366">
        <v>698</v>
      </c>
      <c r="Z22" s="109" t="s">
        <v>38</v>
      </c>
      <c r="AA22" s="109" t="s">
        <v>38</v>
      </c>
      <c r="AB22" s="109" t="s">
        <v>38</v>
      </c>
      <c r="AC22" s="109" t="s">
        <v>38</v>
      </c>
      <c r="AD22" s="109" t="s">
        <v>38</v>
      </c>
      <c r="AE22" s="109" t="s">
        <v>38</v>
      </c>
      <c r="AF22" s="110" t="s">
        <v>38</v>
      </c>
      <c r="AG22" s="426">
        <f t="shared" ref="AG22" si="1">SUM(D22:AF22)</f>
        <v>3251.4</v>
      </c>
    </row>
    <row r="23" spans="1:33" ht="10.5" customHeight="1" thickBot="1" x14ac:dyDescent="0.3">
      <c r="B23" s="112"/>
      <c r="C23" s="113" t="s">
        <v>43</v>
      </c>
      <c r="D23" s="427" t="s">
        <v>38</v>
      </c>
      <c r="E23" s="428"/>
      <c r="F23" s="429"/>
      <c r="G23" s="429"/>
      <c r="H23" s="429"/>
      <c r="I23" s="429"/>
      <c r="J23" s="428"/>
      <c r="K23" s="429"/>
      <c r="L23" s="429"/>
      <c r="M23" s="429"/>
      <c r="N23" s="429"/>
      <c r="O23" s="429"/>
      <c r="P23" s="429"/>
      <c r="Q23" s="429"/>
      <c r="R23" s="429"/>
      <c r="S23" s="429"/>
      <c r="T23" s="430"/>
      <c r="U23" s="431"/>
      <c r="V23" s="432"/>
      <c r="W23" s="430"/>
      <c r="X23" s="431"/>
      <c r="Y23" s="429"/>
      <c r="Z23" s="428"/>
      <c r="AA23" s="428"/>
      <c r="AB23" s="428"/>
      <c r="AC23" s="428"/>
      <c r="AD23" s="428"/>
      <c r="AE23" s="428"/>
      <c r="AF23" s="433"/>
      <c r="AG23" s="434"/>
    </row>
    <row r="24" spans="1:33" ht="10.5" customHeight="1" x14ac:dyDescent="0.25">
      <c r="B24" s="86"/>
      <c r="C24" s="87" t="s">
        <v>541</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37</v>
      </c>
      <c r="D25" s="368">
        <v>50.4</v>
      </c>
      <c r="E25" s="97" t="s">
        <v>38</v>
      </c>
      <c r="F25" s="354">
        <v>89.3</v>
      </c>
      <c r="G25" s="97" t="s">
        <v>38</v>
      </c>
      <c r="H25" s="354">
        <v>7</v>
      </c>
      <c r="I25" s="354">
        <v>108.7</v>
      </c>
      <c r="J25" s="97" t="s">
        <v>38</v>
      </c>
      <c r="K25" s="354">
        <v>261.89999999999998</v>
      </c>
      <c r="L25" s="354">
        <v>80.900000000000006</v>
      </c>
      <c r="M25" s="354">
        <v>47.5</v>
      </c>
      <c r="N25" s="354">
        <v>25.4</v>
      </c>
      <c r="O25" s="354">
        <v>59.8</v>
      </c>
      <c r="P25" s="354">
        <v>64.8</v>
      </c>
      <c r="Q25" s="354">
        <v>34.5</v>
      </c>
      <c r="R25" s="354">
        <v>23.7</v>
      </c>
      <c r="S25" s="97" t="s">
        <v>38</v>
      </c>
      <c r="T25" s="355">
        <v>12.3</v>
      </c>
      <c r="U25" s="368">
        <v>30.9</v>
      </c>
      <c r="V25" s="369">
        <v>91.9</v>
      </c>
      <c r="W25" s="355" t="s">
        <v>38</v>
      </c>
      <c r="X25" s="368">
        <v>14.5</v>
      </c>
      <c r="Y25" s="354">
        <v>12.3</v>
      </c>
      <c r="Z25" s="354">
        <v>44</v>
      </c>
      <c r="AA25" s="40" t="s">
        <v>38</v>
      </c>
      <c r="AB25" s="40" t="s">
        <v>38</v>
      </c>
      <c r="AC25" s="40" t="s">
        <v>38</v>
      </c>
      <c r="AD25" s="40" t="s">
        <v>38</v>
      </c>
      <c r="AE25" s="40" t="s">
        <v>38</v>
      </c>
      <c r="AF25" s="44" t="s">
        <v>38</v>
      </c>
      <c r="AG25" s="435">
        <f t="shared" si="0"/>
        <v>1059.7999999999997</v>
      </c>
    </row>
    <row r="26" spans="1:33" ht="30" customHeight="1" x14ac:dyDescent="0.25">
      <c r="B26" s="612" t="s">
        <v>49</v>
      </c>
      <c r="C26" s="613"/>
      <c r="D26" s="370">
        <v>813.2</v>
      </c>
      <c r="E26" s="102" t="s">
        <v>38</v>
      </c>
      <c r="F26" s="359">
        <v>92.6</v>
      </c>
      <c r="G26" s="102" t="s">
        <v>38</v>
      </c>
      <c r="H26" s="359">
        <v>19.899999999999999</v>
      </c>
      <c r="I26" s="359">
        <v>52.3</v>
      </c>
      <c r="J26" s="102" t="s">
        <v>38</v>
      </c>
      <c r="K26" s="359">
        <v>178.3</v>
      </c>
      <c r="L26" s="359">
        <v>121.7</v>
      </c>
      <c r="M26" s="359">
        <v>48.4</v>
      </c>
      <c r="N26" s="359">
        <v>98.3</v>
      </c>
      <c r="O26" s="359">
        <v>81.2</v>
      </c>
      <c r="P26" s="359">
        <v>104.7</v>
      </c>
      <c r="Q26" s="359">
        <v>67.400000000000006</v>
      </c>
      <c r="R26" s="359">
        <v>55.1</v>
      </c>
      <c r="S26" s="102" t="s">
        <v>38</v>
      </c>
      <c r="T26" s="360">
        <v>35.9</v>
      </c>
      <c r="U26" s="370">
        <v>118.6</v>
      </c>
      <c r="V26" s="371">
        <v>0</v>
      </c>
      <c r="W26" s="360" t="s">
        <v>38</v>
      </c>
      <c r="X26" s="370">
        <v>0</v>
      </c>
      <c r="Y26" s="359">
        <v>751.7</v>
      </c>
      <c r="Z26" s="359">
        <v>0</v>
      </c>
      <c r="AA26" s="47" t="s">
        <v>38</v>
      </c>
      <c r="AB26" s="47" t="s">
        <v>38</v>
      </c>
      <c r="AC26" s="47" t="s">
        <v>38</v>
      </c>
      <c r="AD26" s="47" t="s">
        <v>38</v>
      </c>
      <c r="AE26" s="47" t="s">
        <v>38</v>
      </c>
      <c r="AF26" s="51" t="s">
        <v>38</v>
      </c>
      <c r="AG26" s="426">
        <f t="shared" si="0"/>
        <v>2639.3</v>
      </c>
    </row>
    <row r="27" spans="1:33" ht="10.5" customHeight="1" x14ac:dyDescent="0.25">
      <c r="B27" s="106"/>
      <c r="C27" s="107" t="s">
        <v>42</v>
      </c>
      <c r="D27" s="372">
        <f>D25+D26</f>
        <v>863.6</v>
      </c>
      <c r="E27" s="366" t="s">
        <v>38</v>
      </c>
      <c r="F27" s="366">
        <f t="shared" ref="F27:Y27" si="2">F25+F26</f>
        <v>181.89999999999998</v>
      </c>
      <c r="G27" s="366" t="s">
        <v>38</v>
      </c>
      <c r="H27" s="366">
        <f t="shared" si="2"/>
        <v>26.9</v>
      </c>
      <c r="I27" s="366">
        <f t="shared" si="2"/>
        <v>161</v>
      </c>
      <c r="J27" s="366" t="s">
        <v>38</v>
      </c>
      <c r="K27" s="366">
        <f t="shared" si="2"/>
        <v>440.2</v>
      </c>
      <c r="L27" s="366">
        <f t="shared" si="2"/>
        <v>202.60000000000002</v>
      </c>
      <c r="M27" s="366">
        <f t="shared" si="2"/>
        <v>95.9</v>
      </c>
      <c r="N27" s="366">
        <f t="shared" si="2"/>
        <v>123.69999999999999</v>
      </c>
      <c r="O27" s="366">
        <f t="shared" si="2"/>
        <v>141</v>
      </c>
      <c r="P27" s="366">
        <f t="shared" si="2"/>
        <v>169.5</v>
      </c>
      <c r="Q27" s="366">
        <f t="shared" si="2"/>
        <v>101.9</v>
      </c>
      <c r="R27" s="366">
        <f t="shared" si="2"/>
        <v>78.8</v>
      </c>
      <c r="S27" s="366" t="s">
        <v>38</v>
      </c>
      <c r="T27" s="367">
        <f t="shared" si="2"/>
        <v>48.2</v>
      </c>
      <c r="U27" s="372">
        <f t="shared" si="2"/>
        <v>149.5</v>
      </c>
      <c r="V27" s="373">
        <f t="shared" si="2"/>
        <v>91.9</v>
      </c>
      <c r="W27" s="367" t="s">
        <v>38</v>
      </c>
      <c r="X27" s="372">
        <f t="shared" si="2"/>
        <v>14.5</v>
      </c>
      <c r="Y27" s="366">
        <f t="shared" si="2"/>
        <v>764</v>
      </c>
      <c r="Z27" s="366">
        <v>44</v>
      </c>
      <c r="AA27" s="109" t="s">
        <v>38</v>
      </c>
      <c r="AB27" s="109" t="s">
        <v>38</v>
      </c>
      <c r="AC27" s="109" t="s">
        <v>38</v>
      </c>
      <c r="AD27" s="109" t="s">
        <v>38</v>
      </c>
      <c r="AE27" s="109" t="s">
        <v>38</v>
      </c>
      <c r="AF27" s="110" t="s">
        <v>38</v>
      </c>
      <c r="AG27" s="426">
        <f t="shared" si="0"/>
        <v>3699.1000000000004</v>
      </c>
    </row>
    <row r="28" spans="1:33" ht="10.5" customHeight="1" thickBot="1" x14ac:dyDescent="0.3">
      <c r="B28" s="112"/>
      <c r="C28" s="113" t="s">
        <v>43</v>
      </c>
      <c r="D28" s="427">
        <v>126</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125" t="s">
        <v>53</v>
      </c>
      <c r="E30" s="126" t="s">
        <v>53</v>
      </c>
      <c r="F30" s="126" t="s">
        <v>53</v>
      </c>
      <c r="G30" s="126" t="s">
        <v>53</v>
      </c>
      <c r="H30" s="126" t="s">
        <v>53</v>
      </c>
      <c r="I30" s="126" t="s">
        <v>53</v>
      </c>
      <c r="J30" s="126" t="s">
        <v>53</v>
      </c>
      <c r="K30" s="126" t="s">
        <v>53</v>
      </c>
      <c r="L30" s="126" t="s">
        <v>53</v>
      </c>
      <c r="M30" s="126" t="s">
        <v>53</v>
      </c>
      <c r="N30" s="126" t="s">
        <v>53</v>
      </c>
      <c r="O30" s="126" t="s">
        <v>53</v>
      </c>
      <c r="P30" s="126" t="s">
        <v>53</v>
      </c>
      <c r="Q30" s="126" t="s">
        <v>53</v>
      </c>
      <c r="R30" s="126" t="s">
        <v>53</v>
      </c>
      <c r="S30" s="126" t="s">
        <v>53</v>
      </c>
      <c r="T30" s="127" t="s">
        <v>53</v>
      </c>
      <c r="U30" s="125" t="s">
        <v>53</v>
      </c>
      <c r="V30" s="128" t="s">
        <v>53</v>
      </c>
      <c r="W30" s="127" t="s">
        <v>53</v>
      </c>
      <c r="X30" s="125" t="s">
        <v>53</v>
      </c>
      <c r="Y30" s="126" t="s">
        <v>53</v>
      </c>
      <c r="Z30" s="126" t="s">
        <v>53</v>
      </c>
      <c r="AA30" s="126" t="s">
        <v>53</v>
      </c>
      <c r="AB30" s="126" t="s">
        <v>53</v>
      </c>
      <c r="AC30" s="126" t="s">
        <v>53</v>
      </c>
      <c r="AD30" s="126" t="s">
        <v>53</v>
      </c>
      <c r="AE30" s="126" t="s">
        <v>53</v>
      </c>
      <c r="AF30" s="127" t="s">
        <v>53</v>
      </c>
      <c r="AG30" s="438"/>
    </row>
    <row r="31" spans="1:33" s="10" customFormat="1" ht="10.5" customHeight="1" thickBot="1" x14ac:dyDescent="0.3">
      <c r="A31" s="120"/>
      <c r="B31" s="608" t="s">
        <v>54</v>
      </c>
      <c r="C31" s="609"/>
      <c r="D31" s="129" t="s">
        <v>53</v>
      </c>
      <c r="E31" s="130" t="s">
        <v>53</v>
      </c>
      <c r="F31" s="130" t="s">
        <v>53</v>
      </c>
      <c r="G31" s="130" t="s">
        <v>53</v>
      </c>
      <c r="H31" s="130" t="s">
        <v>53</v>
      </c>
      <c r="I31" s="130" t="s">
        <v>53</v>
      </c>
      <c r="J31" s="130" t="s">
        <v>53</v>
      </c>
      <c r="K31" s="130" t="s">
        <v>53</v>
      </c>
      <c r="L31" s="130" t="s">
        <v>53</v>
      </c>
      <c r="M31" s="130" t="s">
        <v>53</v>
      </c>
      <c r="N31" s="130" t="s">
        <v>53</v>
      </c>
      <c r="O31" s="130" t="s">
        <v>53</v>
      </c>
      <c r="P31" s="130" t="s">
        <v>53</v>
      </c>
      <c r="Q31" s="130" t="s">
        <v>53</v>
      </c>
      <c r="R31" s="130" t="s">
        <v>53</v>
      </c>
      <c r="S31" s="130" t="s">
        <v>53</v>
      </c>
      <c r="T31" s="131" t="s">
        <v>53</v>
      </c>
      <c r="U31" s="129" t="s">
        <v>53</v>
      </c>
      <c r="V31" s="132" t="s">
        <v>53</v>
      </c>
      <c r="W31" s="131" t="s">
        <v>53</v>
      </c>
      <c r="X31" s="129" t="s">
        <v>53</v>
      </c>
      <c r="Y31" s="130" t="s">
        <v>53</v>
      </c>
      <c r="Z31" s="130" t="s">
        <v>53</v>
      </c>
      <c r="AA31" s="130" t="s">
        <v>53</v>
      </c>
      <c r="AB31" s="130" t="s">
        <v>53</v>
      </c>
      <c r="AC31" s="130" t="s">
        <v>53</v>
      </c>
      <c r="AD31" s="130" t="s">
        <v>53</v>
      </c>
      <c r="AE31" s="130" t="s">
        <v>53</v>
      </c>
      <c r="AF31" s="130" t="s">
        <v>53</v>
      </c>
      <c r="AG31" s="133" t="s">
        <v>53</v>
      </c>
    </row>
    <row r="32" spans="1:33" s="10" customFormat="1" ht="10.5" customHeight="1" x14ac:dyDescent="0.25">
      <c r="A32" s="120"/>
      <c r="B32" s="618" t="s">
        <v>764</v>
      </c>
      <c r="C32" s="619" t="s">
        <v>56</v>
      </c>
      <c r="D32" s="387">
        <f>D25/D27*100</f>
        <v>5.8360352014821677</v>
      </c>
      <c r="E32" s="388" t="s">
        <v>53</v>
      </c>
      <c r="F32" s="388">
        <f t="shared" ref="F32:T32" si="3">F25/F27*100</f>
        <v>49.09290819131391</v>
      </c>
      <c r="G32" s="388" t="s">
        <v>53</v>
      </c>
      <c r="H32" s="388">
        <f t="shared" si="3"/>
        <v>26.022304832713754</v>
      </c>
      <c r="I32" s="388">
        <f t="shared" si="3"/>
        <v>67.515527950310556</v>
      </c>
      <c r="J32" s="388" t="s">
        <v>53</v>
      </c>
      <c r="K32" s="388">
        <f t="shared" si="3"/>
        <v>59.495683780099952</v>
      </c>
      <c r="L32" s="388">
        <f t="shared" si="3"/>
        <v>39.930898321816386</v>
      </c>
      <c r="M32" s="388">
        <f t="shared" si="3"/>
        <v>49.530761209593322</v>
      </c>
      <c r="N32" s="388">
        <f t="shared" si="3"/>
        <v>20.533548908649959</v>
      </c>
      <c r="O32" s="388">
        <f t="shared" si="3"/>
        <v>42.411347517730498</v>
      </c>
      <c r="P32" s="388">
        <f t="shared" si="3"/>
        <v>38.230088495575224</v>
      </c>
      <c r="Q32" s="388">
        <f t="shared" si="3"/>
        <v>33.856722276741905</v>
      </c>
      <c r="R32" s="388">
        <f t="shared" si="3"/>
        <v>30.076142131979694</v>
      </c>
      <c r="S32" s="388" t="s">
        <v>53</v>
      </c>
      <c r="T32" s="388">
        <f t="shared" si="3"/>
        <v>25.518672199170123</v>
      </c>
      <c r="U32" s="387">
        <f>U25/U27*100</f>
        <v>20.668896321070232</v>
      </c>
      <c r="V32" s="389">
        <f>V25/V27*100</f>
        <v>100</v>
      </c>
      <c r="W32" s="390" t="s">
        <v>53</v>
      </c>
      <c r="X32" s="387">
        <f>X25/X27*100</f>
        <v>100</v>
      </c>
      <c r="Y32" s="388">
        <f t="shared" ref="Y32:Z32" si="4">Y25/Y27*100</f>
        <v>1.6099476439790577</v>
      </c>
      <c r="Z32" s="388">
        <f t="shared" si="4"/>
        <v>100</v>
      </c>
      <c r="AA32" s="388" t="s">
        <v>53</v>
      </c>
      <c r="AB32" s="388" t="s">
        <v>53</v>
      </c>
      <c r="AC32" s="388" t="s">
        <v>53</v>
      </c>
      <c r="AD32" s="388" t="s">
        <v>53</v>
      </c>
      <c r="AE32" s="388" t="s">
        <v>53</v>
      </c>
      <c r="AF32" s="388" t="s">
        <v>53</v>
      </c>
      <c r="AG32" s="439">
        <f>AG25/AG27*100</f>
        <v>28.650212213781721</v>
      </c>
    </row>
    <row r="33" spans="1:33" s="10" customFormat="1" ht="16.5" customHeight="1" thickBot="1" x14ac:dyDescent="0.3">
      <c r="A33" s="120"/>
      <c r="B33" s="620" t="s">
        <v>765</v>
      </c>
      <c r="C33" s="621"/>
      <c r="D33" s="392">
        <f>D26/D27*100</f>
        <v>94.163964798517824</v>
      </c>
      <c r="E33" s="393" t="s">
        <v>53</v>
      </c>
      <c r="F33" s="393">
        <f t="shared" ref="F33:T33" si="5">F26/F27*100</f>
        <v>50.90709180868609</v>
      </c>
      <c r="G33" s="393" t="s">
        <v>53</v>
      </c>
      <c r="H33" s="393">
        <f t="shared" si="5"/>
        <v>73.977695167286242</v>
      </c>
      <c r="I33" s="393">
        <f t="shared" si="5"/>
        <v>32.484472049689437</v>
      </c>
      <c r="J33" s="393" t="s">
        <v>53</v>
      </c>
      <c r="K33" s="393">
        <f t="shared" si="5"/>
        <v>40.504316219900048</v>
      </c>
      <c r="L33" s="393">
        <f t="shared" si="5"/>
        <v>60.069101678183614</v>
      </c>
      <c r="M33" s="393">
        <f t="shared" si="5"/>
        <v>50.469238790406671</v>
      </c>
      <c r="N33" s="393">
        <f t="shared" si="5"/>
        <v>79.466451091350038</v>
      </c>
      <c r="O33" s="393">
        <f t="shared" si="5"/>
        <v>57.588652482269509</v>
      </c>
      <c r="P33" s="393">
        <f t="shared" si="5"/>
        <v>61.769911504424776</v>
      </c>
      <c r="Q33" s="393">
        <f t="shared" si="5"/>
        <v>66.143277723258095</v>
      </c>
      <c r="R33" s="393">
        <f t="shared" si="5"/>
        <v>69.923857868020306</v>
      </c>
      <c r="S33" s="393" t="s">
        <v>53</v>
      </c>
      <c r="T33" s="393">
        <f t="shared" si="5"/>
        <v>74.48132780082986</v>
      </c>
      <c r="U33" s="392">
        <f>U26/U27*100</f>
        <v>79.331103678929765</v>
      </c>
      <c r="V33" s="394">
        <f>V26/V27*100</f>
        <v>0</v>
      </c>
      <c r="W33" s="395" t="s">
        <v>53</v>
      </c>
      <c r="X33" s="392">
        <f>X26/X27*100</f>
        <v>0</v>
      </c>
      <c r="Y33" s="393">
        <f t="shared" ref="Y33:Z33" si="6">Y26/Y27*100</f>
        <v>98.390052356020945</v>
      </c>
      <c r="Z33" s="393">
        <f t="shared" si="6"/>
        <v>0</v>
      </c>
      <c r="AA33" s="393" t="s">
        <v>53</v>
      </c>
      <c r="AB33" s="393" t="s">
        <v>53</v>
      </c>
      <c r="AC33" s="393" t="s">
        <v>53</v>
      </c>
      <c r="AD33" s="393" t="s">
        <v>53</v>
      </c>
      <c r="AE33" s="393" t="s">
        <v>53</v>
      </c>
      <c r="AF33" s="393" t="s">
        <v>53</v>
      </c>
      <c r="AG33" s="396">
        <f>AG26/AG27*100</f>
        <v>71.349787786218272</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0"/>
    </row>
    <row r="36" spans="1:33" ht="10.5" customHeight="1" x14ac:dyDescent="0.25">
      <c r="B36" s="154" t="s">
        <v>60</v>
      </c>
      <c r="C36" s="149"/>
      <c r="D36" s="150"/>
    </row>
    <row r="37" spans="1:33" ht="10.5" customHeight="1" x14ac:dyDescent="0.25">
      <c r="B37" s="154"/>
      <c r="C37" s="149"/>
      <c r="D37" s="150"/>
      <c r="E37" s="152"/>
      <c r="F37" s="153"/>
    </row>
    <row r="38" spans="1:33" ht="10.5" customHeight="1" x14ac:dyDescent="0.25">
      <c r="B38" s="154"/>
    </row>
    <row r="39" spans="1:33" ht="10.5" customHeight="1" thickBot="1" x14ac:dyDescent="0.3">
      <c r="B39" s="149"/>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766</v>
      </c>
      <c r="C41" s="22" t="s">
        <v>63</v>
      </c>
      <c r="D41" s="22" t="s">
        <v>64</v>
      </c>
      <c r="E41" s="22" t="s">
        <v>65</v>
      </c>
      <c r="F41" s="22" t="s">
        <v>8</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959</v>
      </c>
      <c r="D42" s="160">
        <v>595</v>
      </c>
      <c r="E42" s="160">
        <v>128</v>
      </c>
      <c r="F42" s="160">
        <v>283</v>
      </c>
      <c r="G42" s="160">
        <v>92</v>
      </c>
      <c r="H42" s="160">
        <v>56</v>
      </c>
      <c r="I42" s="160">
        <v>1169</v>
      </c>
      <c r="J42" s="160">
        <v>138</v>
      </c>
      <c r="K42" s="160">
        <v>2648</v>
      </c>
      <c r="L42" s="160">
        <v>616</v>
      </c>
      <c r="M42" s="160">
        <v>661</v>
      </c>
      <c r="N42" s="160">
        <v>633</v>
      </c>
      <c r="O42" s="160">
        <v>158</v>
      </c>
      <c r="P42" s="160">
        <v>169</v>
      </c>
      <c r="Q42" s="160">
        <v>239</v>
      </c>
      <c r="R42" s="160">
        <v>308</v>
      </c>
      <c r="S42" s="160">
        <v>64</v>
      </c>
      <c r="T42" s="160">
        <v>230</v>
      </c>
      <c r="U42" s="161">
        <v>703</v>
      </c>
      <c r="V42" s="162">
        <v>298</v>
      </c>
      <c r="W42" s="163">
        <v>330</v>
      </c>
      <c r="X42" s="160">
        <v>42</v>
      </c>
      <c r="Y42" s="160">
        <v>20</v>
      </c>
      <c r="Z42" s="160">
        <v>68</v>
      </c>
      <c r="AA42" s="160">
        <v>433</v>
      </c>
      <c r="AB42" s="160">
        <v>0</v>
      </c>
      <c r="AC42" s="160">
        <v>80</v>
      </c>
      <c r="AD42" s="160">
        <v>46</v>
      </c>
      <c r="AE42" s="160">
        <v>30</v>
      </c>
      <c r="AF42" s="164">
        <v>11196</v>
      </c>
      <c r="AG42" s="148"/>
    </row>
    <row r="43" spans="1:33" s="10" customFormat="1" ht="10.5" customHeight="1" x14ac:dyDescent="0.25">
      <c r="A43" s="120"/>
      <c r="B43" s="165" t="s">
        <v>76</v>
      </c>
      <c r="C43" s="166">
        <v>835</v>
      </c>
      <c r="D43" s="166">
        <v>574</v>
      </c>
      <c r="E43" s="166">
        <v>122</v>
      </c>
      <c r="F43" s="166">
        <v>237</v>
      </c>
      <c r="G43" s="166">
        <v>91</v>
      </c>
      <c r="H43" s="166">
        <v>55</v>
      </c>
      <c r="I43" s="166">
        <v>1001</v>
      </c>
      <c r="J43" s="166">
        <v>125</v>
      </c>
      <c r="K43" s="166">
        <v>2447</v>
      </c>
      <c r="L43" s="166">
        <v>553</v>
      </c>
      <c r="M43" s="166">
        <v>568</v>
      </c>
      <c r="N43" s="166">
        <v>595</v>
      </c>
      <c r="O43" s="166">
        <v>115</v>
      </c>
      <c r="P43" s="166">
        <v>145</v>
      </c>
      <c r="Q43" s="166">
        <v>217</v>
      </c>
      <c r="R43" s="166">
        <v>260</v>
      </c>
      <c r="S43" s="166">
        <v>59</v>
      </c>
      <c r="T43" s="166">
        <v>217</v>
      </c>
      <c r="U43" s="167">
        <v>662</v>
      </c>
      <c r="V43" s="168">
        <v>299</v>
      </c>
      <c r="W43" s="169">
        <v>286</v>
      </c>
      <c r="X43" s="166">
        <v>39</v>
      </c>
      <c r="Y43" s="166">
        <v>17</v>
      </c>
      <c r="Z43" s="166">
        <v>46</v>
      </c>
      <c r="AA43" s="166">
        <v>393</v>
      </c>
      <c r="AB43" s="166">
        <v>0</v>
      </c>
      <c r="AC43" s="166">
        <v>77</v>
      </c>
      <c r="AD43" s="166">
        <v>43</v>
      </c>
      <c r="AE43" s="166">
        <v>29</v>
      </c>
      <c r="AF43" s="170">
        <v>10107</v>
      </c>
      <c r="AG43" s="148"/>
    </row>
    <row r="44" spans="1:33" s="10" customFormat="1" ht="10.5" customHeight="1" thickBot="1" x14ac:dyDescent="0.3">
      <c r="A44" s="120"/>
      <c r="B44" s="171" t="s">
        <v>550</v>
      </c>
      <c r="C44" s="397">
        <v>867</v>
      </c>
      <c r="D44" s="397">
        <v>658</v>
      </c>
      <c r="E44" s="397">
        <v>132</v>
      </c>
      <c r="F44" s="397">
        <v>226</v>
      </c>
      <c r="G44" s="397">
        <v>86</v>
      </c>
      <c r="H44" s="397">
        <v>149</v>
      </c>
      <c r="I44" s="397">
        <v>1100</v>
      </c>
      <c r="J44" s="397">
        <v>131</v>
      </c>
      <c r="K44" s="397">
        <v>2677</v>
      </c>
      <c r="L44" s="397">
        <v>581</v>
      </c>
      <c r="M44" s="397">
        <v>597</v>
      </c>
      <c r="N44" s="397">
        <v>1066</v>
      </c>
      <c r="O44" s="397">
        <v>116</v>
      </c>
      <c r="P44" s="397">
        <v>130</v>
      </c>
      <c r="Q44" s="397">
        <v>178</v>
      </c>
      <c r="R44" s="397">
        <v>283</v>
      </c>
      <c r="S44" s="397">
        <v>61</v>
      </c>
      <c r="T44" s="397">
        <v>216</v>
      </c>
      <c r="U44" s="398">
        <v>707</v>
      </c>
      <c r="V44" s="399">
        <v>621</v>
      </c>
      <c r="W44" s="400" t="s">
        <v>38</v>
      </c>
      <c r="X44" s="397">
        <v>28</v>
      </c>
      <c r="Y44" s="397">
        <v>8</v>
      </c>
      <c r="Z44" s="397">
        <v>56</v>
      </c>
      <c r="AA44" s="397">
        <v>443</v>
      </c>
      <c r="AB44" s="397">
        <v>24</v>
      </c>
      <c r="AC44" s="397">
        <v>92</v>
      </c>
      <c r="AD44" s="397">
        <v>26</v>
      </c>
      <c r="AE44" s="400">
        <v>18</v>
      </c>
      <c r="AF44" s="176">
        <v>11277</v>
      </c>
      <c r="AG44" s="148"/>
    </row>
    <row r="45" spans="1:33" s="10" customFormat="1" ht="10.5" customHeight="1" thickBot="1" x14ac:dyDescent="0.3">
      <c r="A45" s="120"/>
      <c r="B45" s="171" t="s">
        <v>767</v>
      </c>
      <c r="C45" s="397" t="s">
        <v>38</v>
      </c>
      <c r="D45" s="397" t="s">
        <v>38</v>
      </c>
      <c r="E45" s="397" t="s">
        <v>38</v>
      </c>
      <c r="F45" s="397" t="s">
        <v>38</v>
      </c>
      <c r="G45" s="397" t="s">
        <v>38</v>
      </c>
      <c r="H45" s="397" t="s">
        <v>38</v>
      </c>
      <c r="I45" s="397" t="s">
        <v>38</v>
      </c>
      <c r="J45" s="397" t="s">
        <v>38</v>
      </c>
      <c r="K45" s="397" t="s">
        <v>38</v>
      </c>
      <c r="L45" s="397" t="s">
        <v>38</v>
      </c>
      <c r="M45" s="397" t="s">
        <v>38</v>
      </c>
      <c r="N45" s="397" t="s">
        <v>38</v>
      </c>
      <c r="O45" s="397" t="s">
        <v>38</v>
      </c>
      <c r="P45" s="397" t="s">
        <v>38</v>
      </c>
      <c r="Q45" s="397" t="s">
        <v>38</v>
      </c>
      <c r="R45" s="397" t="s">
        <v>38</v>
      </c>
      <c r="S45" s="397" t="s">
        <v>38</v>
      </c>
      <c r="T45" s="397" t="s">
        <v>38</v>
      </c>
      <c r="U45" s="398" t="s">
        <v>38</v>
      </c>
      <c r="V45" s="399" t="s">
        <v>38</v>
      </c>
      <c r="W45" s="400" t="s">
        <v>38</v>
      </c>
      <c r="X45" s="397" t="s">
        <v>38</v>
      </c>
      <c r="Y45" s="397" t="s">
        <v>38</v>
      </c>
      <c r="Z45" s="397" t="s">
        <v>38</v>
      </c>
      <c r="AA45" s="397" t="s">
        <v>38</v>
      </c>
      <c r="AB45" s="397" t="s">
        <v>38</v>
      </c>
      <c r="AC45" s="397" t="s">
        <v>38</v>
      </c>
      <c r="AD45" s="397" t="s">
        <v>38</v>
      </c>
      <c r="AE45" s="397" t="s">
        <v>38</v>
      </c>
      <c r="AF45" s="401" t="s">
        <v>38</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552</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94</v>
      </c>
      <c r="D48" s="166">
        <v>557</v>
      </c>
      <c r="E48" s="166">
        <v>128</v>
      </c>
      <c r="F48" s="166">
        <v>283</v>
      </c>
      <c r="G48" s="166">
        <v>92</v>
      </c>
      <c r="H48" s="166">
        <v>56</v>
      </c>
      <c r="I48" s="166">
        <v>1169</v>
      </c>
      <c r="J48" s="166">
        <v>138</v>
      </c>
      <c r="K48" s="166">
        <v>2648</v>
      </c>
      <c r="L48" s="166">
        <v>616</v>
      </c>
      <c r="M48" s="166">
        <v>661</v>
      </c>
      <c r="N48" s="166">
        <v>633</v>
      </c>
      <c r="O48" s="166">
        <v>158</v>
      </c>
      <c r="P48" s="166">
        <v>169</v>
      </c>
      <c r="Q48" s="166">
        <v>239</v>
      </c>
      <c r="R48" s="166">
        <v>308</v>
      </c>
      <c r="S48" s="166">
        <v>64</v>
      </c>
      <c r="T48" s="166">
        <v>230</v>
      </c>
      <c r="U48" s="167">
        <v>703</v>
      </c>
      <c r="V48" s="168">
        <v>298</v>
      </c>
      <c r="W48" s="169">
        <v>50</v>
      </c>
      <c r="X48" s="166">
        <v>42</v>
      </c>
      <c r="Y48" s="166">
        <v>20</v>
      </c>
      <c r="Z48" s="166">
        <v>68</v>
      </c>
      <c r="AA48" s="166">
        <v>433</v>
      </c>
      <c r="AB48" s="166">
        <v>0</v>
      </c>
      <c r="AC48" s="166">
        <v>80</v>
      </c>
      <c r="AD48" s="166">
        <v>46</v>
      </c>
      <c r="AE48" s="166">
        <v>30</v>
      </c>
      <c r="AF48" s="170">
        <v>10013</v>
      </c>
      <c r="AG48" s="189"/>
    </row>
    <row r="49" spans="1:33" ht="10.5" customHeight="1" x14ac:dyDescent="0.25">
      <c r="B49" s="165" t="s">
        <v>76</v>
      </c>
      <c r="C49" s="166">
        <v>70</v>
      </c>
      <c r="D49" s="166">
        <v>538</v>
      </c>
      <c r="E49" s="166">
        <v>122</v>
      </c>
      <c r="F49" s="166">
        <v>237</v>
      </c>
      <c r="G49" s="166">
        <v>91</v>
      </c>
      <c r="H49" s="166">
        <v>55</v>
      </c>
      <c r="I49" s="166">
        <v>1001</v>
      </c>
      <c r="J49" s="166">
        <v>125</v>
      </c>
      <c r="K49" s="166">
        <v>2447</v>
      </c>
      <c r="L49" s="166">
        <v>553</v>
      </c>
      <c r="M49" s="166">
        <v>568</v>
      </c>
      <c r="N49" s="166">
        <v>595</v>
      </c>
      <c r="O49" s="166">
        <v>115</v>
      </c>
      <c r="P49" s="166">
        <v>145</v>
      </c>
      <c r="Q49" s="166">
        <v>217</v>
      </c>
      <c r="R49" s="166">
        <v>260</v>
      </c>
      <c r="S49" s="166">
        <v>59</v>
      </c>
      <c r="T49" s="166">
        <v>217</v>
      </c>
      <c r="U49" s="167">
        <v>662</v>
      </c>
      <c r="V49" s="168">
        <v>299</v>
      </c>
      <c r="W49" s="169">
        <v>39</v>
      </c>
      <c r="X49" s="166">
        <v>39</v>
      </c>
      <c r="Y49" s="166">
        <v>17</v>
      </c>
      <c r="Z49" s="166">
        <v>46</v>
      </c>
      <c r="AA49" s="166">
        <v>393</v>
      </c>
      <c r="AB49" s="166">
        <v>0</v>
      </c>
      <c r="AC49" s="166">
        <v>77</v>
      </c>
      <c r="AD49" s="166">
        <v>43</v>
      </c>
      <c r="AE49" s="166">
        <v>29</v>
      </c>
      <c r="AF49" s="170">
        <v>9059</v>
      </c>
      <c r="AG49" s="149"/>
    </row>
    <row r="50" spans="1:33" ht="10.5" customHeight="1" thickBot="1" x14ac:dyDescent="0.3">
      <c r="B50" s="171" t="s">
        <v>553</v>
      </c>
      <c r="C50" s="190">
        <v>14</v>
      </c>
      <c r="D50" s="190">
        <v>768</v>
      </c>
      <c r="E50" s="190" t="s">
        <v>53</v>
      </c>
      <c r="F50" s="190">
        <v>226</v>
      </c>
      <c r="G50" s="190">
        <v>86</v>
      </c>
      <c r="H50" s="190">
        <v>149</v>
      </c>
      <c r="I50" s="190">
        <v>1100</v>
      </c>
      <c r="J50" s="190">
        <v>131</v>
      </c>
      <c r="K50" s="190">
        <v>2677</v>
      </c>
      <c r="L50" s="190">
        <v>581</v>
      </c>
      <c r="M50" s="190">
        <v>597</v>
      </c>
      <c r="N50" s="190">
        <v>803</v>
      </c>
      <c r="O50" s="190">
        <v>116</v>
      </c>
      <c r="P50" s="190">
        <v>130</v>
      </c>
      <c r="Q50" s="190">
        <v>178</v>
      </c>
      <c r="R50" s="190">
        <v>283</v>
      </c>
      <c r="S50" s="190">
        <v>61</v>
      </c>
      <c r="T50" s="190">
        <v>216</v>
      </c>
      <c r="U50" s="191">
        <v>707</v>
      </c>
      <c r="V50" s="192">
        <v>337</v>
      </c>
      <c r="W50" s="193" t="s">
        <v>53</v>
      </c>
      <c r="X50" s="190">
        <v>28</v>
      </c>
      <c r="Y50" s="190">
        <v>8</v>
      </c>
      <c r="Z50" s="190">
        <v>56</v>
      </c>
      <c r="AA50" s="190">
        <v>443</v>
      </c>
      <c r="AB50" s="190">
        <v>24</v>
      </c>
      <c r="AC50" s="190">
        <v>92</v>
      </c>
      <c r="AD50" s="190">
        <v>26</v>
      </c>
      <c r="AE50" s="193">
        <v>18</v>
      </c>
      <c r="AF50" s="194">
        <v>9855</v>
      </c>
      <c r="AG50" s="149"/>
    </row>
    <row r="51" spans="1:33" ht="10.5" customHeight="1" thickBot="1" x14ac:dyDescent="0.3">
      <c r="B51" s="195" t="s">
        <v>768</v>
      </c>
      <c r="C51" s="190">
        <v>14</v>
      </c>
      <c r="D51" s="190">
        <v>752</v>
      </c>
      <c r="E51" s="190" t="s">
        <v>53</v>
      </c>
      <c r="F51" s="190">
        <v>236</v>
      </c>
      <c r="G51" s="190">
        <v>86</v>
      </c>
      <c r="H51" s="190">
        <v>106</v>
      </c>
      <c r="I51" s="190">
        <v>1115</v>
      </c>
      <c r="J51" s="190">
        <v>131</v>
      </c>
      <c r="K51" s="190">
        <v>2675</v>
      </c>
      <c r="L51" s="190">
        <v>577</v>
      </c>
      <c r="M51" s="190">
        <v>613</v>
      </c>
      <c r="N51" s="190">
        <v>803</v>
      </c>
      <c r="O51" s="190">
        <v>116</v>
      </c>
      <c r="P51" s="190">
        <v>130</v>
      </c>
      <c r="Q51" s="190">
        <v>178</v>
      </c>
      <c r="R51" s="190">
        <v>283</v>
      </c>
      <c r="S51" s="190">
        <v>61</v>
      </c>
      <c r="T51" s="190">
        <v>216</v>
      </c>
      <c r="U51" s="191">
        <v>713</v>
      </c>
      <c r="V51" s="192">
        <v>340</v>
      </c>
      <c r="W51" s="193" t="s">
        <v>53</v>
      </c>
      <c r="X51" s="190">
        <v>28</v>
      </c>
      <c r="Y51" s="190"/>
      <c r="Z51" s="190">
        <v>64</v>
      </c>
      <c r="AA51" s="190">
        <v>475</v>
      </c>
      <c r="AB51" s="190">
        <v>0</v>
      </c>
      <c r="AC51" s="190">
        <v>92</v>
      </c>
      <c r="AD51" s="695">
        <v>44</v>
      </c>
      <c r="AE51" s="696"/>
      <c r="AF51" s="194">
        <v>9848</v>
      </c>
      <c r="AG51" s="149"/>
    </row>
    <row r="52" spans="1:33" ht="10.5" customHeight="1" thickBot="1" x14ac:dyDescent="0.3">
      <c r="B52" s="171" t="s">
        <v>769</v>
      </c>
      <c r="C52" s="190">
        <v>14</v>
      </c>
      <c r="D52" s="190">
        <v>772</v>
      </c>
      <c r="E52" s="190" t="s">
        <v>53</v>
      </c>
      <c r="F52" s="190">
        <v>226</v>
      </c>
      <c r="G52" s="190">
        <v>86</v>
      </c>
      <c r="H52" s="190">
        <v>149</v>
      </c>
      <c r="I52" s="190">
        <v>1100</v>
      </c>
      <c r="J52" s="190">
        <v>131</v>
      </c>
      <c r="K52" s="190">
        <v>2677</v>
      </c>
      <c r="L52" s="190">
        <v>581</v>
      </c>
      <c r="M52" s="190">
        <v>597</v>
      </c>
      <c r="N52" s="190">
        <v>803</v>
      </c>
      <c r="O52" s="190">
        <v>116</v>
      </c>
      <c r="P52" s="190">
        <v>130</v>
      </c>
      <c r="Q52" s="190">
        <v>193</v>
      </c>
      <c r="R52" s="190">
        <v>283</v>
      </c>
      <c r="S52" s="190">
        <v>61</v>
      </c>
      <c r="T52" s="190">
        <v>216</v>
      </c>
      <c r="U52" s="191">
        <v>707</v>
      </c>
      <c r="V52" s="192">
        <v>337</v>
      </c>
      <c r="W52" s="193" t="s">
        <v>53</v>
      </c>
      <c r="X52" s="190">
        <v>28</v>
      </c>
      <c r="Y52" s="190">
        <v>8</v>
      </c>
      <c r="Z52" s="190">
        <v>56</v>
      </c>
      <c r="AA52" s="190">
        <v>447</v>
      </c>
      <c r="AB52" s="190">
        <v>24</v>
      </c>
      <c r="AC52" s="190">
        <v>92</v>
      </c>
      <c r="AD52" s="190">
        <v>26</v>
      </c>
      <c r="AE52" s="190">
        <v>18</v>
      </c>
      <c r="AF52" s="194">
        <f>SUM(C52:AE52)</f>
        <v>9878</v>
      </c>
      <c r="AG52" s="201"/>
    </row>
    <row r="53" spans="1:33" s="206" customFormat="1" ht="10.5" customHeight="1" x14ac:dyDescent="0.25">
      <c r="A53" s="202"/>
      <c r="B53" s="642" t="s">
        <v>770</v>
      </c>
      <c r="C53" s="281" t="s">
        <v>618</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619</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405"/>
      <c r="C56" s="207" t="s">
        <v>771</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AC57" s="148"/>
      <c r="AD57" s="148"/>
      <c r="AE57" s="148"/>
    </row>
    <row r="58" spans="1:33" ht="10.5" customHeight="1" x14ac:dyDescent="0.25">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772</v>
      </c>
      <c r="V61" s="23" t="s">
        <v>105</v>
      </c>
      <c r="W61" s="23" t="s">
        <v>773</v>
      </c>
      <c r="X61" s="23" t="s">
        <v>774</v>
      </c>
      <c r="Y61" s="343" t="s">
        <v>108</v>
      </c>
      <c r="Z61" s="211" t="s">
        <v>775</v>
      </c>
      <c r="AA61" s="212" t="s">
        <v>776</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2</v>
      </c>
      <c r="D63" s="184">
        <v>7</v>
      </c>
      <c r="E63" s="184">
        <v>2</v>
      </c>
      <c r="F63" s="184">
        <v>5</v>
      </c>
      <c r="G63" s="184"/>
      <c r="H63" s="184">
        <v>2</v>
      </c>
      <c r="I63" s="184">
        <v>4</v>
      </c>
      <c r="J63" s="184"/>
      <c r="K63" s="184">
        <v>3</v>
      </c>
      <c r="L63" s="184"/>
      <c r="M63" s="188"/>
      <c r="N63" s="215">
        <v>3</v>
      </c>
      <c r="O63" s="216">
        <v>1</v>
      </c>
      <c r="P63" s="216">
        <v>1</v>
      </c>
      <c r="Q63" s="216">
        <v>2</v>
      </c>
      <c r="R63" s="216">
        <v>1</v>
      </c>
      <c r="S63" s="217">
        <v>2</v>
      </c>
      <c r="T63" s="184">
        <v>1</v>
      </c>
      <c r="U63" s="184">
        <v>1</v>
      </c>
      <c r="V63" s="184">
        <v>1</v>
      </c>
      <c r="W63" s="184">
        <v>1</v>
      </c>
      <c r="X63" s="188">
        <v>1</v>
      </c>
      <c r="Y63" s="218"/>
      <c r="Z63" s="219"/>
      <c r="AA63" s="220"/>
    </row>
    <row r="64" spans="1:33" ht="10.5" customHeight="1" x14ac:dyDescent="0.25">
      <c r="B64" s="221" t="s">
        <v>114</v>
      </c>
      <c r="C64" s="222"/>
      <c r="D64" s="223"/>
      <c r="E64" s="223">
        <v>5</v>
      </c>
      <c r="F64" s="406"/>
      <c r="G64" s="224"/>
      <c r="H64" s="224"/>
      <c r="I64" s="223">
        <v>0</v>
      </c>
      <c r="J64" s="223"/>
      <c r="K64" s="223">
        <v>3</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c r="G65" s="224"/>
      <c r="H65" s="224"/>
      <c r="I65" s="224"/>
      <c r="J65" s="223"/>
      <c r="K65" s="223">
        <v>0</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8</v>
      </c>
      <c r="Z66" s="223">
        <v>8</v>
      </c>
      <c r="AA66" s="228">
        <v>9</v>
      </c>
    </row>
    <row r="67" spans="2:27" ht="10.5" customHeight="1" thickBot="1" x14ac:dyDescent="0.2">
      <c r="B67" s="229" t="s">
        <v>777</v>
      </c>
      <c r="C67" s="230">
        <v>2</v>
      </c>
      <c r="D67" s="231">
        <v>5</v>
      </c>
      <c r="E67" s="231">
        <v>5</v>
      </c>
      <c r="F67" s="231">
        <v>4</v>
      </c>
      <c r="G67" s="231" t="s">
        <v>38</v>
      </c>
      <c r="H67" s="231">
        <v>1</v>
      </c>
      <c r="I67" s="231">
        <v>4</v>
      </c>
      <c r="J67" s="231" t="s">
        <v>38</v>
      </c>
      <c r="K67" s="231" t="s">
        <v>38</v>
      </c>
      <c r="L67" s="231" t="s">
        <v>38</v>
      </c>
      <c r="M67" s="231" t="s">
        <v>38</v>
      </c>
      <c r="N67" s="230" t="s">
        <v>38</v>
      </c>
      <c r="O67" s="231" t="s">
        <v>38</v>
      </c>
      <c r="P67" s="231">
        <v>1</v>
      </c>
      <c r="Q67" s="231">
        <v>2</v>
      </c>
      <c r="R67" s="231">
        <v>1</v>
      </c>
      <c r="S67" s="232">
        <v>2</v>
      </c>
      <c r="T67" s="233">
        <v>1</v>
      </c>
      <c r="U67" s="233" t="s">
        <v>38</v>
      </c>
      <c r="V67" s="233">
        <v>1</v>
      </c>
      <c r="W67" s="233" t="s">
        <v>38</v>
      </c>
      <c r="X67" s="234" t="s">
        <v>38</v>
      </c>
      <c r="Y67" s="235"/>
      <c r="Z67" s="236"/>
      <c r="AA67" s="237"/>
    </row>
    <row r="68" spans="2:27" ht="10.5" customHeight="1" x14ac:dyDescent="0.25">
      <c r="B68" s="238" t="s">
        <v>778</v>
      </c>
      <c r="C68" s="222"/>
      <c r="D68" s="223" t="s">
        <v>38</v>
      </c>
      <c r="E68" s="223" t="s">
        <v>38</v>
      </c>
      <c r="F68" s="223" t="s">
        <v>38</v>
      </c>
      <c r="G68" s="224"/>
      <c r="H68" s="224"/>
      <c r="I68" s="223">
        <v>0</v>
      </c>
      <c r="J68" s="223" t="s">
        <v>38</v>
      </c>
      <c r="K68" s="223" t="s">
        <v>38</v>
      </c>
      <c r="L68" s="223" t="s">
        <v>38</v>
      </c>
      <c r="M68" s="225"/>
      <c r="N68" s="222"/>
      <c r="O68" s="224"/>
      <c r="P68" s="224"/>
      <c r="Q68" s="224"/>
      <c r="R68" s="224"/>
      <c r="S68" s="225"/>
      <c r="T68" s="222"/>
      <c r="U68" s="224"/>
      <c r="V68" s="224"/>
      <c r="W68" s="224"/>
      <c r="X68" s="225"/>
      <c r="Y68" s="222"/>
      <c r="Z68" s="224"/>
      <c r="AA68" s="239"/>
    </row>
    <row r="69" spans="2:27" ht="10.5" customHeight="1" x14ac:dyDescent="0.25">
      <c r="B69" s="238" t="s">
        <v>119</v>
      </c>
      <c r="C69" s="240"/>
      <c r="D69" s="216" t="s">
        <v>38</v>
      </c>
      <c r="E69" s="216" t="s">
        <v>38</v>
      </c>
      <c r="F69" s="216" t="s">
        <v>38</v>
      </c>
      <c r="G69" s="241"/>
      <c r="H69" s="241"/>
      <c r="I69" s="241"/>
      <c r="J69" s="216" t="s">
        <v>38</v>
      </c>
      <c r="K69" s="216" t="s">
        <v>38</v>
      </c>
      <c r="L69" s="216" t="s">
        <v>38</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8</v>
      </c>
      <c r="Z70" s="250" t="s">
        <v>38</v>
      </c>
      <c r="AA70" s="251" t="s">
        <v>38</v>
      </c>
    </row>
    <row r="71" spans="2:27" ht="10.5" customHeight="1" thickBot="1" x14ac:dyDescent="0.2">
      <c r="B71" s="229" t="s">
        <v>121</v>
      </c>
      <c r="C71" s="230">
        <v>2</v>
      </c>
      <c r="D71" s="231">
        <v>5</v>
      </c>
      <c r="E71" s="231">
        <v>2</v>
      </c>
      <c r="F71" s="231">
        <v>4</v>
      </c>
      <c r="G71" s="231">
        <v>0</v>
      </c>
      <c r="H71" s="231">
        <v>1</v>
      </c>
      <c r="I71" s="231">
        <v>4</v>
      </c>
      <c r="J71" s="231" t="s">
        <v>38</v>
      </c>
      <c r="K71" s="231" t="s">
        <v>38</v>
      </c>
      <c r="L71" s="231" t="s">
        <v>38</v>
      </c>
      <c r="M71" s="231" t="s">
        <v>38</v>
      </c>
      <c r="N71" s="230">
        <v>1</v>
      </c>
      <c r="O71" s="231">
        <v>1</v>
      </c>
      <c r="P71" s="231">
        <v>1</v>
      </c>
      <c r="Q71" s="231">
        <v>2</v>
      </c>
      <c r="R71" s="231">
        <v>1</v>
      </c>
      <c r="S71" s="232">
        <v>2</v>
      </c>
      <c r="T71" s="233">
        <v>1</v>
      </c>
      <c r="U71" s="233">
        <v>1</v>
      </c>
      <c r="V71" s="233">
        <v>1</v>
      </c>
      <c r="W71" s="233">
        <v>1</v>
      </c>
      <c r="X71" s="234">
        <v>1</v>
      </c>
      <c r="Y71" s="235"/>
      <c r="Z71" s="236"/>
      <c r="AA71" s="237"/>
    </row>
    <row r="72" spans="2:27" ht="10.5" customHeight="1" x14ac:dyDescent="0.25">
      <c r="B72" s="238" t="s">
        <v>122</v>
      </c>
      <c r="C72" s="222"/>
      <c r="D72" s="223"/>
      <c r="E72" s="223">
        <v>6</v>
      </c>
      <c r="F72" s="223"/>
      <c r="G72" s="224"/>
      <c r="H72" s="224"/>
      <c r="I72" s="223">
        <v>0</v>
      </c>
      <c r="J72" s="223" t="s">
        <v>38</v>
      </c>
      <c r="K72" s="223" t="s">
        <v>38</v>
      </c>
      <c r="L72" s="223" t="s">
        <v>38</v>
      </c>
      <c r="M72" s="225"/>
      <c r="N72" s="222"/>
      <c r="O72" s="224"/>
      <c r="P72" s="224"/>
      <c r="Q72" s="224"/>
      <c r="R72" s="224"/>
      <c r="S72" s="225"/>
      <c r="T72" s="222"/>
      <c r="U72" s="224"/>
      <c r="V72" s="224"/>
      <c r="W72" s="224"/>
      <c r="X72" s="225"/>
      <c r="Y72" s="222"/>
      <c r="Z72" s="224"/>
      <c r="AA72" s="239"/>
    </row>
    <row r="73" spans="2:27" ht="10.5" customHeight="1" x14ac:dyDescent="0.25">
      <c r="B73" s="238" t="s">
        <v>123</v>
      </c>
      <c r="C73" s="240"/>
      <c r="D73" s="216"/>
      <c r="E73" s="216"/>
      <c r="F73" s="216"/>
      <c r="G73" s="241"/>
      <c r="H73" s="241"/>
      <c r="I73" s="241"/>
      <c r="J73" s="216" t="s">
        <v>38</v>
      </c>
      <c r="K73" s="216" t="s">
        <v>38</v>
      </c>
      <c r="L73" s="216" t="s">
        <v>38</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8</v>
      </c>
      <c r="Z74" s="250" t="s">
        <v>38</v>
      </c>
      <c r="AA74" s="251" t="s">
        <v>38</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779</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780</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47</v>
      </c>
      <c r="Z77" s="223">
        <v>76</v>
      </c>
      <c r="AA77" s="228">
        <v>113</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38</v>
      </c>
      <c r="U78" s="253" t="s">
        <v>38</v>
      </c>
      <c r="V78" s="253" t="s">
        <v>38</v>
      </c>
      <c r="W78" s="253" t="s">
        <v>38</v>
      </c>
      <c r="X78" s="254" t="s">
        <v>38</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c r="Z79" s="278"/>
      <c r="AA79" s="279"/>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v>6</v>
      </c>
      <c r="U80" s="253">
        <v>3</v>
      </c>
      <c r="V80" s="253">
        <v>7</v>
      </c>
      <c r="W80" s="253">
        <v>7</v>
      </c>
      <c r="X80" s="254">
        <v>3</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50</v>
      </c>
      <c r="Z81" s="278" t="s">
        <v>38</v>
      </c>
      <c r="AA81" s="279" t="s">
        <v>38</v>
      </c>
    </row>
    <row r="82" spans="1:31" ht="10.5" customHeight="1" x14ac:dyDescent="0.25">
      <c r="B82" s="280" t="s">
        <v>133</v>
      </c>
      <c r="C82" s="145"/>
      <c r="D82" s="145"/>
      <c r="E82" s="145"/>
      <c r="F82" s="145"/>
      <c r="G82" s="145"/>
      <c r="H82" s="145"/>
      <c r="I82" s="145"/>
      <c r="J82" s="145"/>
      <c r="K82" s="282" t="s">
        <v>781</v>
      </c>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 t="s">
        <v>782</v>
      </c>
      <c r="L83" s="145"/>
      <c r="M83" s="145"/>
      <c r="O83" s="145"/>
      <c r="P83" s="145"/>
      <c r="Q83" s="145"/>
      <c r="R83" s="145"/>
      <c r="S83" s="145"/>
      <c r="T83" s="145"/>
      <c r="U83" s="145"/>
      <c r="V83" s="145"/>
      <c r="W83" s="145"/>
      <c r="X83" s="145"/>
      <c r="Y83" s="145"/>
      <c r="Z83" s="145"/>
      <c r="AA83" s="145"/>
    </row>
    <row r="84" spans="1:31" ht="10.5" customHeight="1" x14ac:dyDescent="0.25">
      <c r="B84" s="281" t="s">
        <v>783</v>
      </c>
      <c r="C84" s="145"/>
      <c r="D84" s="145"/>
      <c r="E84" s="145"/>
      <c r="F84" s="145"/>
      <c r="G84" s="145"/>
      <c r="H84" s="145"/>
      <c r="I84" s="145"/>
      <c r="J84" s="145"/>
      <c r="K84" s="282" t="s">
        <v>784</v>
      </c>
      <c r="L84" s="145"/>
      <c r="M84" s="145"/>
      <c r="O84" s="145"/>
      <c r="P84" s="145"/>
      <c r="Q84" s="145"/>
      <c r="R84" s="145"/>
      <c r="S84" s="145"/>
      <c r="T84" s="145"/>
      <c r="U84" s="145"/>
      <c r="V84" s="145"/>
      <c r="W84" s="145"/>
      <c r="X84" s="145"/>
      <c r="Y84" s="145"/>
      <c r="Z84" s="145"/>
      <c r="AA84" s="145"/>
    </row>
    <row r="85" spans="1:31" ht="10.5" customHeight="1" x14ac:dyDescent="0.25">
      <c r="B85" s="282" t="s">
        <v>785</v>
      </c>
      <c r="O85" s="10"/>
      <c r="P85" s="10"/>
      <c r="Q85" s="10"/>
      <c r="R85" s="10"/>
      <c r="S85" s="10"/>
      <c r="T85" s="10"/>
      <c r="U85" s="10"/>
      <c r="V85" s="10"/>
      <c r="W85" s="10"/>
      <c r="AC85" s="148"/>
      <c r="AD85" s="148"/>
      <c r="AE85" s="148"/>
    </row>
    <row r="86" spans="1:31" ht="10.5" customHeight="1" x14ac:dyDescent="0.25">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786</v>
      </c>
      <c r="D89" s="663"/>
      <c r="E89" s="664" t="s">
        <v>787</v>
      </c>
      <c r="F89" s="663"/>
      <c r="G89" s="664" t="s">
        <v>271</v>
      </c>
      <c r="H89" s="663"/>
      <c r="I89" s="664" t="s">
        <v>598</v>
      </c>
      <c r="J89" s="663"/>
      <c r="K89" s="664" t="s">
        <v>141</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788</v>
      </c>
      <c r="W90" s="288" t="s">
        <v>754</v>
      </c>
    </row>
    <row r="91" spans="1:31" ht="10.5" customHeight="1" x14ac:dyDescent="0.25">
      <c r="A91" s="290"/>
      <c r="B91" s="291" t="s">
        <v>149</v>
      </c>
      <c r="C91" s="347">
        <v>30</v>
      </c>
      <c r="D91" s="346">
        <v>33</v>
      </c>
      <c r="E91" s="347">
        <v>24</v>
      </c>
      <c r="F91" s="346">
        <v>25</v>
      </c>
      <c r="G91" s="347">
        <v>22</v>
      </c>
      <c r="H91" s="346">
        <v>21</v>
      </c>
      <c r="I91" s="347">
        <v>12</v>
      </c>
      <c r="J91" s="346">
        <v>15</v>
      </c>
      <c r="K91" s="347">
        <v>15</v>
      </c>
      <c r="L91" s="346">
        <v>15</v>
      </c>
      <c r="M91" s="347">
        <v>5</v>
      </c>
      <c r="N91" s="188">
        <v>6</v>
      </c>
      <c r="P91" s="671" t="s">
        <v>149</v>
      </c>
      <c r="Q91" s="672"/>
      <c r="R91" s="672"/>
      <c r="S91" s="672"/>
      <c r="T91" s="673"/>
      <c r="U91" s="346">
        <v>163</v>
      </c>
      <c r="V91" s="410" t="s">
        <v>38</v>
      </c>
      <c r="W91" s="410" t="s">
        <v>38</v>
      </c>
    </row>
    <row r="92" spans="1:31" ht="10.5" customHeight="1" x14ac:dyDescent="0.25">
      <c r="B92" s="294" t="s">
        <v>150</v>
      </c>
      <c r="C92" s="295">
        <v>22</v>
      </c>
      <c r="D92" s="296">
        <v>16</v>
      </c>
      <c r="E92" s="295">
        <v>24</v>
      </c>
      <c r="F92" s="296">
        <v>18</v>
      </c>
      <c r="G92" s="295">
        <v>8</v>
      </c>
      <c r="H92" s="296">
        <v>5</v>
      </c>
      <c r="I92" s="295">
        <v>0</v>
      </c>
      <c r="J92" s="296">
        <v>0</v>
      </c>
      <c r="K92" s="295">
        <v>0</v>
      </c>
      <c r="L92" s="296">
        <v>0</v>
      </c>
      <c r="M92" s="295">
        <v>2</v>
      </c>
      <c r="N92" s="217">
        <v>0</v>
      </c>
      <c r="P92" s="674" t="s">
        <v>151</v>
      </c>
      <c r="Q92" s="675"/>
      <c r="R92" s="675"/>
      <c r="S92" s="675"/>
      <c r="T92" s="676"/>
      <c r="U92" s="168">
        <v>72</v>
      </c>
      <c r="V92" s="411" t="s">
        <v>38</v>
      </c>
      <c r="W92" s="411" t="s">
        <v>38</v>
      </c>
    </row>
    <row r="93" spans="1:31" ht="10.5" customHeight="1" thickBot="1" x14ac:dyDescent="0.3">
      <c r="B93" s="298" t="s">
        <v>152</v>
      </c>
      <c r="C93" s="299">
        <v>52</v>
      </c>
      <c r="D93" s="174">
        <v>49</v>
      </c>
      <c r="E93" s="299">
        <v>48</v>
      </c>
      <c r="F93" s="174">
        <v>43</v>
      </c>
      <c r="G93" s="299">
        <v>30</v>
      </c>
      <c r="H93" s="174">
        <v>26</v>
      </c>
      <c r="I93" s="299">
        <v>12</v>
      </c>
      <c r="J93" s="174">
        <v>15</v>
      </c>
      <c r="K93" s="299">
        <v>15</v>
      </c>
      <c r="L93" s="174">
        <v>15</v>
      </c>
      <c r="M93" s="299">
        <v>7</v>
      </c>
      <c r="N93" s="175">
        <v>6</v>
      </c>
      <c r="P93" s="677" t="s">
        <v>153</v>
      </c>
      <c r="Q93" s="678"/>
      <c r="R93" s="678"/>
      <c r="S93" s="678"/>
      <c r="T93" s="679"/>
      <c r="U93" s="174">
        <v>235</v>
      </c>
      <c r="V93" s="412" t="s">
        <v>38</v>
      </c>
      <c r="W93" s="412" t="s">
        <v>38</v>
      </c>
    </row>
    <row r="94" spans="1:31" ht="10.5" customHeight="1" x14ac:dyDescent="0.25">
      <c r="B94" s="301" t="s">
        <v>789</v>
      </c>
    </row>
    <row r="95" spans="1:31" ht="10.5" customHeight="1" x14ac:dyDescent="0.25">
      <c r="B95" s="301" t="s">
        <v>790</v>
      </c>
    </row>
    <row r="96" spans="1:31" ht="10.5" customHeight="1" x14ac:dyDescent="0.25">
      <c r="B96" s="301" t="s">
        <v>791</v>
      </c>
    </row>
    <row r="97" spans="2:29" ht="10.5" customHeight="1" x14ac:dyDescent="0.25">
      <c r="B97" s="301" t="s">
        <v>792</v>
      </c>
    </row>
    <row r="98" spans="2:29" ht="10.5" customHeight="1" x14ac:dyDescent="0.25">
      <c r="B98" s="301" t="s">
        <v>793</v>
      </c>
    </row>
    <row r="99" spans="2:29" ht="10.5" customHeight="1" x14ac:dyDescent="0.25">
      <c r="B99" s="301" t="s">
        <v>794</v>
      </c>
    </row>
    <row r="100" spans="2:29" ht="10.5" customHeight="1" x14ac:dyDescent="0.25">
      <c r="B100" s="301"/>
    </row>
    <row r="101" spans="2:29" ht="10.5" customHeight="1" x14ac:dyDescent="0.25">
      <c r="B101" s="301"/>
    </row>
    <row r="102" spans="2:29" ht="10.5" customHeight="1" x14ac:dyDescent="0.25">
      <c r="B102" s="301"/>
    </row>
    <row r="104" spans="2:29" ht="15" customHeight="1" x14ac:dyDescent="0.25">
      <c r="B104" s="303" t="s">
        <v>795</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760</v>
      </c>
      <c r="L105" s="303" t="s">
        <v>189</v>
      </c>
      <c r="M105" s="304"/>
      <c r="N105" s="304"/>
      <c r="O105" s="304"/>
    </row>
  </sheetData>
  <mergeCells count="33">
    <mergeCell ref="P90:T90"/>
    <mergeCell ref="P91:T91"/>
    <mergeCell ref="P92:T92"/>
    <mergeCell ref="P93:T93"/>
    <mergeCell ref="C62:AA62"/>
    <mergeCell ref="C75:AA75"/>
    <mergeCell ref="U89:W89"/>
    <mergeCell ref="B88:B89"/>
    <mergeCell ref="P88:T89"/>
    <mergeCell ref="C89:D89"/>
    <mergeCell ref="E89:F89"/>
    <mergeCell ref="G89:H89"/>
    <mergeCell ref="I89:J89"/>
    <mergeCell ref="K89:L89"/>
    <mergeCell ref="M89:N89"/>
    <mergeCell ref="B40:F40"/>
    <mergeCell ref="AD51:AE51"/>
    <mergeCell ref="B53:B54"/>
    <mergeCell ref="B60:F60"/>
    <mergeCell ref="N60:X60"/>
    <mergeCell ref="Y60:AA60"/>
    <mergeCell ref="F34:G34"/>
    <mergeCell ref="B6:C6"/>
    <mergeCell ref="B10:C10"/>
    <mergeCell ref="B11:C11"/>
    <mergeCell ref="B12:C12"/>
    <mergeCell ref="B15:C15"/>
    <mergeCell ref="B21:C21"/>
    <mergeCell ref="B26:C26"/>
    <mergeCell ref="B30:C30"/>
    <mergeCell ref="B31:C31"/>
    <mergeCell ref="B32:C32"/>
    <mergeCell ref="B33:C33"/>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1"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zoomScaleNormal="100" zoomScaleSheetLayoutView="100" workbookViewId="0"/>
  </sheetViews>
  <sheetFormatPr baseColWidth="10" defaultColWidth="11.42578125" defaultRowHeight="12.75" x14ac:dyDescent="0.25"/>
  <cols>
    <col min="1" max="1" width="9" style="311" bestFit="1" customWidth="1"/>
    <col min="2" max="2" width="61.7109375" style="312" customWidth="1"/>
    <col min="3" max="3" width="6.140625" style="311" bestFit="1" customWidth="1"/>
    <col min="4" max="4" width="53.5703125" style="312" customWidth="1"/>
    <col min="5" max="27" width="5.140625" style="308" customWidth="1"/>
    <col min="28" max="28" width="11.42578125" style="308"/>
    <col min="29" max="29" width="3.140625" style="308" customWidth="1"/>
    <col min="30" max="30" width="0" style="308" hidden="1" customWidth="1"/>
    <col min="31" max="16384" width="11.42578125" style="308"/>
  </cols>
  <sheetData>
    <row r="1" spans="1:29" x14ac:dyDescent="0.25">
      <c r="A1" s="305" t="s">
        <v>191</v>
      </c>
      <c r="B1" s="306"/>
      <c r="C1" s="305"/>
      <c r="D1" s="306"/>
      <c r="E1" s="307"/>
      <c r="F1" s="307"/>
      <c r="G1" s="307"/>
      <c r="H1" s="307"/>
      <c r="I1" s="307"/>
      <c r="J1" s="307"/>
      <c r="K1" s="307"/>
      <c r="L1" s="307"/>
      <c r="M1" s="307"/>
      <c r="N1" s="307"/>
      <c r="O1" s="307"/>
      <c r="P1" s="307"/>
      <c r="Q1" s="307"/>
      <c r="R1" s="307"/>
      <c r="S1" s="307"/>
      <c r="T1" s="307"/>
      <c r="U1" s="307"/>
      <c r="V1" s="307"/>
      <c r="W1" s="307"/>
      <c r="X1" s="307"/>
      <c r="Y1" s="307"/>
      <c r="Z1" s="307"/>
      <c r="AA1" s="307"/>
      <c r="AB1" s="307"/>
      <c r="AC1" s="307"/>
    </row>
    <row r="2" spans="1:29" s="315" customFormat="1" x14ac:dyDescent="0.25">
      <c r="A2" s="309" t="s">
        <v>181</v>
      </c>
      <c r="B2" s="310" t="s">
        <v>192</v>
      </c>
      <c r="C2" s="309" t="s">
        <v>177</v>
      </c>
      <c r="D2" s="310" t="s">
        <v>426</v>
      </c>
      <c r="E2" s="313"/>
      <c r="F2" s="313"/>
      <c r="G2" s="313"/>
      <c r="H2" s="313"/>
      <c r="I2" s="313"/>
      <c r="J2" s="314"/>
      <c r="K2" s="314"/>
      <c r="L2" s="313"/>
      <c r="M2" s="313"/>
      <c r="N2" s="313"/>
      <c r="O2" s="313"/>
      <c r="P2" s="313"/>
      <c r="Q2" s="313"/>
      <c r="R2" s="313"/>
      <c r="S2" s="313"/>
      <c r="T2" s="313"/>
      <c r="U2" s="313"/>
      <c r="V2" s="313"/>
      <c r="W2" s="313"/>
      <c r="X2" s="313"/>
      <c r="Y2" s="313"/>
      <c r="Z2" s="313"/>
      <c r="AA2" s="313"/>
      <c r="AB2" s="313"/>
      <c r="AC2" s="313"/>
    </row>
    <row r="3" spans="1:29" s="315" customFormat="1" x14ac:dyDescent="0.25">
      <c r="A3" s="309" t="s">
        <v>194</v>
      </c>
      <c r="B3" s="310" t="s">
        <v>195</v>
      </c>
      <c r="C3" s="311" t="s">
        <v>161</v>
      </c>
      <c r="D3" s="312" t="s">
        <v>193</v>
      </c>
      <c r="E3" s="313"/>
      <c r="F3" s="313"/>
      <c r="G3" s="313"/>
      <c r="H3" s="313"/>
      <c r="I3" s="313"/>
      <c r="J3" s="313"/>
      <c r="K3" s="313"/>
      <c r="L3" s="313"/>
      <c r="M3" s="313"/>
      <c r="N3" s="313"/>
      <c r="O3" s="313"/>
      <c r="P3" s="313"/>
      <c r="Q3" s="313"/>
      <c r="R3" s="313"/>
      <c r="S3" s="313"/>
      <c r="T3" s="313"/>
      <c r="U3" s="313"/>
      <c r="V3" s="313"/>
      <c r="W3" s="313"/>
      <c r="X3" s="313"/>
      <c r="Y3" s="313"/>
      <c r="Z3" s="313"/>
      <c r="AA3" s="313"/>
      <c r="AB3" s="313"/>
      <c r="AC3" s="313"/>
    </row>
    <row r="4" spans="1:29" s="315" customFormat="1" x14ac:dyDescent="0.25">
      <c r="A4" s="309" t="s">
        <v>198</v>
      </c>
      <c r="B4" s="310" t="s">
        <v>199</v>
      </c>
      <c r="C4" s="313" t="s">
        <v>196</v>
      </c>
      <c r="D4" s="313" t="s">
        <v>197</v>
      </c>
      <c r="E4" s="313"/>
      <c r="F4" s="313"/>
      <c r="G4" s="313"/>
      <c r="H4" s="313"/>
      <c r="I4" s="313"/>
      <c r="J4" s="313"/>
      <c r="K4" s="313"/>
      <c r="L4" s="313"/>
      <c r="M4" s="313"/>
      <c r="N4" s="313"/>
      <c r="O4" s="313"/>
      <c r="P4" s="313"/>
      <c r="Q4" s="313"/>
      <c r="R4" s="313"/>
      <c r="S4" s="313"/>
      <c r="T4" s="313"/>
      <c r="U4" s="313"/>
      <c r="V4" s="313"/>
      <c r="W4" s="313"/>
      <c r="X4" s="313"/>
      <c r="Y4" s="313"/>
      <c r="Z4" s="313"/>
      <c r="AA4" s="313"/>
      <c r="AB4" s="313"/>
      <c r="AC4" s="313"/>
    </row>
    <row r="5" spans="1:29" s="315" customFormat="1" x14ac:dyDescent="0.25">
      <c r="A5" s="309" t="s">
        <v>202</v>
      </c>
      <c r="B5" s="310" t="s">
        <v>203</v>
      </c>
      <c r="C5" s="309" t="s">
        <v>200</v>
      </c>
      <c r="D5" s="310" t="s">
        <v>201</v>
      </c>
      <c r="E5" s="313"/>
      <c r="F5" s="313"/>
      <c r="G5" s="313"/>
      <c r="H5" s="313"/>
      <c r="I5" s="313"/>
      <c r="J5" s="313"/>
      <c r="K5" s="313"/>
      <c r="L5" s="313"/>
      <c r="M5" s="313"/>
      <c r="N5" s="313"/>
      <c r="O5" s="313"/>
      <c r="P5" s="313"/>
      <c r="Q5" s="313"/>
      <c r="R5" s="313"/>
      <c r="S5" s="313"/>
      <c r="T5" s="313"/>
      <c r="U5" s="313"/>
      <c r="V5" s="313"/>
      <c r="W5" s="313"/>
      <c r="X5" s="313"/>
      <c r="Y5" s="313"/>
      <c r="Z5" s="313"/>
      <c r="AA5" s="313"/>
      <c r="AB5" s="313"/>
      <c r="AC5" s="313"/>
    </row>
    <row r="6" spans="1:29" s="315" customFormat="1" x14ac:dyDescent="0.25">
      <c r="A6" s="309" t="s">
        <v>7</v>
      </c>
      <c r="B6" s="310" t="s">
        <v>205</v>
      </c>
      <c r="C6" s="309" t="s">
        <v>26</v>
      </c>
      <c r="D6" s="310" t="s">
        <v>204</v>
      </c>
      <c r="E6" s="313"/>
      <c r="F6" s="313"/>
      <c r="G6" s="313"/>
      <c r="H6" s="313"/>
      <c r="I6" s="313"/>
      <c r="J6" s="313"/>
      <c r="K6" s="313"/>
      <c r="L6" s="313"/>
      <c r="M6" s="313"/>
      <c r="N6" s="313"/>
      <c r="O6" s="313"/>
      <c r="P6" s="313"/>
      <c r="Q6" s="313"/>
      <c r="R6" s="313"/>
      <c r="S6" s="313"/>
      <c r="T6" s="313"/>
      <c r="U6" s="313"/>
      <c r="V6" s="313"/>
      <c r="W6" s="313"/>
      <c r="X6" s="313"/>
      <c r="Y6" s="313"/>
      <c r="Z6" s="313"/>
      <c r="AA6" s="313"/>
      <c r="AB6" s="313"/>
      <c r="AC6" s="313"/>
    </row>
    <row r="7" spans="1:29" s="315" customFormat="1" x14ac:dyDescent="0.25">
      <c r="A7" s="309" t="s">
        <v>208</v>
      </c>
      <c r="B7" s="310" t="s">
        <v>209</v>
      </c>
      <c r="C7" s="309" t="s">
        <v>206</v>
      </c>
      <c r="D7" s="310" t="s">
        <v>207</v>
      </c>
      <c r="E7" s="313"/>
      <c r="F7" s="313"/>
      <c r="G7" s="313"/>
      <c r="H7" s="313"/>
      <c r="I7" s="313"/>
      <c r="J7" s="313"/>
      <c r="K7" s="313"/>
      <c r="L7" s="313"/>
      <c r="M7" s="313"/>
      <c r="N7" s="313"/>
      <c r="O7" s="313"/>
      <c r="P7" s="313"/>
      <c r="Q7" s="313"/>
      <c r="R7" s="313"/>
      <c r="S7" s="313"/>
      <c r="T7" s="313"/>
      <c r="U7" s="313"/>
      <c r="V7" s="313"/>
      <c r="W7" s="313"/>
      <c r="X7" s="313"/>
      <c r="Y7" s="313"/>
      <c r="Z7" s="313"/>
      <c r="AA7" s="313"/>
      <c r="AB7" s="313"/>
      <c r="AC7" s="313"/>
    </row>
    <row r="8" spans="1:29" s="317" customFormat="1" ht="12.75" customHeight="1" x14ac:dyDescent="0.25">
      <c r="A8" s="309" t="s">
        <v>212</v>
      </c>
      <c r="B8" s="310" t="s">
        <v>213</v>
      </c>
      <c r="C8" s="309" t="s">
        <v>210</v>
      </c>
      <c r="D8" s="310" t="s">
        <v>211</v>
      </c>
      <c r="E8" s="316"/>
      <c r="F8" s="316"/>
      <c r="G8" s="316"/>
      <c r="H8" s="316"/>
      <c r="I8" s="316"/>
      <c r="J8" s="316"/>
      <c r="K8" s="316"/>
      <c r="L8" s="316"/>
      <c r="M8" s="316"/>
      <c r="N8" s="316"/>
      <c r="O8" s="316"/>
      <c r="P8" s="316"/>
      <c r="Q8" s="316"/>
      <c r="R8" s="316"/>
      <c r="S8" s="316"/>
      <c r="T8" s="316"/>
      <c r="U8" s="316"/>
      <c r="V8" s="316"/>
      <c r="W8" s="316"/>
      <c r="X8" s="316"/>
      <c r="Y8" s="316"/>
      <c r="Z8" s="316"/>
      <c r="AA8" s="316"/>
      <c r="AB8" s="316"/>
      <c r="AC8" s="316"/>
    </row>
    <row r="9" spans="1:29" s="317" customFormat="1" ht="12.75" customHeight="1" x14ac:dyDescent="0.25">
      <c r="A9" s="309" t="s">
        <v>173</v>
      </c>
      <c r="B9" s="310" t="s">
        <v>215</v>
      </c>
      <c r="C9" s="309" t="s">
        <v>67</v>
      </c>
      <c r="D9" s="310" t="s">
        <v>214</v>
      </c>
      <c r="E9" s="316"/>
      <c r="F9" s="316"/>
      <c r="G9" s="316"/>
      <c r="H9" s="316"/>
      <c r="I9" s="316"/>
      <c r="J9" s="316"/>
      <c r="K9" s="316"/>
      <c r="L9" s="316"/>
      <c r="M9" s="316"/>
      <c r="N9" s="316"/>
      <c r="O9" s="316"/>
      <c r="P9" s="316"/>
      <c r="Q9" s="316"/>
      <c r="R9" s="316"/>
      <c r="S9" s="316"/>
      <c r="T9" s="316"/>
      <c r="U9" s="316"/>
      <c r="V9" s="316"/>
      <c r="W9" s="316"/>
      <c r="X9" s="316"/>
      <c r="Y9" s="316"/>
      <c r="Z9" s="316"/>
      <c r="AA9" s="316"/>
      <c r="AB9" s="316"/>
      <c r="AC9" s="316"/>
    </row>
    <row r="10" spans="1:29" s="315" customFormat="1" x14ac:dyDescent="0.25">
      <c r="A10" s="309" t="s">
        <v>18</v>
      </c>
      <c r="B10" s="310" t="s">
        <v>217</v>
      </c>
      <c r="C10" s="309" t="s">
        <v>97</v>
      </c>
      <c r="D10" s="310" t="s">
        <v>216</v>
      </c>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row>
    <row r="11" spans="1:29" s="315" customFormat="1" x14ac:dyDescent="0.25">
      <c r="A11" s="310" t="s">
        <v>182</v>
      </c>
      <c r="B11" s="310" t="s">
        <v>219</v>
      </c>
      <c r="C11" s="309" t="s">
        <v>93</v>
      </c>
      <c r="D11" s="310" t="s">
        <v>218</v>
      </c>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row>
    <row r="12" spans="1:29" s="315" customFormat="1" x14ac:dyDescent="0.25">
      <c r="A12" s="310" t="s">
        <v>221</v>
      </c>
      <c r="B12" s="310" t="s">
        <v>222</v>
      </c>
      <c r="C12" s="313" t="s">
        <v>65</v>
      </c>
      <c r="D12" s="313" t="s">
        <v>220</v>
      </c>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row>
    <row r="13" spans="1:29" s="315" customFormat="1" x14ac:dyDescent="0.25">
      <c r="A13" s="310" t="s">
        <v>224</v>
      </c>
      <c r="B13" s="310" t="s">
        <v>225</v>
      </c>
      <c r="C13" s="309" t="s">
        <v>15</v>
      </c>
      <c r="D13" s="310" t="s">
        <v>223</v>
      </c>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row>
    <row r="14" spans="1:29" s="315" customFormat="1" x14ac:dyDescent="0.25">
      <c r="A14" s="309" t="s">
        <v>172</v>
      </c>
      <c r="B14" s="310" t="s">
        <v>228</v>
      </c>
      <c r="C14" s="316" t="s">
        <v>226</v>
      </c>
      <c r="D14" s="316" t="s">
        <v>227</v>
      </c>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row>
    <row r="15" spans="1:29" s="315" customFormat="1" x14ac:dyDescent="0.25">
      <c r="A15" s="309" t="s">
        <v>230</v>
      </c>
      <c r="B15" s="310" t="s">
        <v>231</v>
      </c>
      <c r="C15" s="310" t="s">
        <v>30</v>
      </c>
      <c r="D15" s="310" t="s">
        <v>229</v>
      </c>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row>
    <row r="16" spans="1:29" s="315" customFormat="1" x14ac:dyDescent="0.25">
      <c r="A16" s="309" t="s">
        <v>233</v>
      </c>
      <c r="B16" s="310" t="s">
        <v>234</v>
      </c>
      <c r="C16" s="309" t="s">
        <v>69</v>
      </c>
      <c r="D16" s="310" t="s">
        <v>232</v>
      </c>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row>
    <row r="17" spans="1:29" s="315" customFormat="1" x14ac:dyDescent="0.25">
      <c r="A17" s="313" t="s">
        <v>237</v>
      </c>
      <c r="B17" s="313" t="s">
        <v>238</v>
      </c>
      <c r="C17" s="313" t="s">
        <v>235</v>
      </c>
      <c r="D17" s="313" t="s">
        <v>236</v>
      </c>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row>
    <row r="18" spans="1:29" s="315" customFormat="1" x14ac:dyDescent="0.25">
      <c r="A18" s="309" t="s">
        <v>239</v>
      </c>
      <c r="B18" s="310" t="s">
        <v>240</v>
      </c>
      <c r="C18" s="313" t="s">
        <v>38</v>
      </c>
      <c r="D18" s="313" t="s">
        <v>533</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row>
    <row r="19" spans="1:29" s="315" customFormat="1" x14ac:dyDescent="0.25">
      <c r="A19" s="309" t="s">
        <v>92</v>
      </c>
      <c r="B19" s="310" t="s">
        <v>242</v>
      </c>
      <c r="C19" s="309" t="s">
        <v>91</v>
      </c>
      <c r="D19" s="310" t="s">
        <v>241</v>
      </c>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row>
    <row r="20" spans="1:29" s="315" customFormat="1" x14ac:dyDescent="0.25">
      <c r="A20" s="309" t="s">
        <v>159</v>
      </c>
      <c r="B20" s="310" t="s">
        <v>244</v>
      </c>
      <c r="C20" s="309" t="s">
        <v>23</v>
      </c>
      <c r="D20" s="310" t="s">
        <v>243</v>
      </c>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row>
    <row r="21" spans="1:29" s="315" customFormat="1" x14ac:dyDescent="0.25">
      <c r="A21" s="309" t="s">
        <v>246</v>
      </c>
      <c r="B21" s="310" t="s">
        <v>247</v>
      </c>
      <c r="C21" s="313" t="s">
        <v>25</v>
      </c>
      <c r="D21" s="313" t="s">
        <v>245</v>
      </c>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row>
    <row r="22" spans="1:29" s="315" customFormat="1" x14ac:dyDescent="0.25">
      <c r="A22" s="309" t="s">
        <v>11</v>
      </c>
      <c r="B22" s="310" t="s">
        <v>250</v>
      </c>
      <c r="C22" s="309" t="s">
        <v>248</v>
      </c>
      <c r="D22" s="310" t="s">
        <v>249</v>
      </c>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row>
    <row r="23" spans="1:29" s="315" customFormat="1" x14ac:dyDescent="0.25">
      <c r="A23" s="309" t="s">
        <v>141</v>
      </c>
      <c r="B23" s="310" t="s">
        <v>253</v>
      </c>
      <c r="C23" s="309" t="s">
        <v>251</v>
      </c>
      <c r="D23" s="310" t="s">
        <v>252</v>
      </c>
      <c r="E23" s="318"/>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row>
    <row r="24" spans="1:29" s="315" customFormat="1" x14ac:dyDescent="0.25">
      <c r="A24" s="309" t="s">
        <v>255</v>
      </c>
      <c r="B24" s="310" t="s">
        <v>256</v>
      </c>
      <c r="C24" s="309" t="s">
        <v>72</v>
      </c>
      <c r="D24" s="310" t="s">
        <v>254</v>
      </c>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row>
    <row r="25" spans="1:29" s="315" customFormat="1" x14ac:dyDescent="0.25">
      <c r="A25" s="309" t="s">
        <v>17</v>
      </c>
      <c r="B25" s="310" t="s">
        <v>258</v>
      </c>
      <c r="C25" s="309" t="s">
        <v>32</v>
      </c>
      <c r="D25" s="310" t="s">
        <v>257</v>
      </c>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row>
    <row r="26" spans="1:29" s="315" customFormat="1" x14ac:dyDescent="0.25">
      <c r="A26" s="309" t="s">
        <v>183</v>
      </c>
      <c r="B26" s="310" t="s">
        <v>260</v>
      </c>
      <c r="C26" s="309" t="s">
        <v>68</v>
      </c>
      <c r="D26" s="310" t="s">
        <v>261</v>
      </c>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row>
    <row r="27" spans="1:29" s="315" customFormat="1" x14ac:dyDescent="0.25">
      <c r="A27" s="309" t="s">
        <v>262</v>
      </c>
      <c r="B27" s="310" t="s">
        <v>263</v>
      </c>
      <c r="C27" s="309" t="s">
        <v>176</v>
      </c>
      <c r="D27" s="310" t="s">
        <v>264</v>
      </c>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row>
    <row r="28" spans="1:29" s="315" customFormat="1" x14ac:dyDescent="0.25">
      <c r="A28" s="309" t="s">
        <v>265</v>
      </c>
      <c r="B28" s="310" t="s">
        <v>266</v>
      </c>
      <c r="C28" s="309" t="s">
        <v>142</v>
      </c>
      <c r="D28" s="310" t="s">
        <v>267</v>
      </c>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row>
    <row r="29" spans="1:29" s="315" customFormat="1" x14ac:dyDescent="0.25">
      <c r="A29" s="309" t="s">
        <v>268</v>
      </c>
      <c r="B29" s="310" t="s">
        <v>269</v>
      </c>
      <c r="C29" s="309" t="s">
        <v>186</v>
      </c>
      <c r="D29" s="310" t="s">
        <v>270</v>
      </c>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row>
    <row r="30" spans="1:29" s="315" customFormat="1" x14ac:dyDescent="0.25">
      <c r="A30" s="309" t="s">
        <v>271</v>
      </c>
      <c r="B30" s="310" t="s">
        <v>272</v>
      </c>
      <c r="C30" s="309" t="s">
        <v>31</v>
      </c>
      <c r="D30" s="310" t="s">
        <v>273</v>
      </c>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row>
    <row r="31" spans="1:29" s="315" customFormat="1" x14ac:dyDescent="0.25">
      <c r="A31" s="309" t="s">
        <v>178</v>
      </c>
      <c r="B31" s="310" t="s">
        <v>274</v>
      </c>
      <c r="C31" s="309" t="s">
        <v>168</v>
      </c>
      <c r="D31" s="310" t="s">
        <v>275</v>
      </c>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row>
    <row r="32" spans="1:29" s="315" customFormat="1" x14ac:dyDescent="0.25">
      <c r="A32" s="309" t="s">
        <v>171</v>
      </c>
      <c r="B32" s="310" t="s">
        <v>276</v>
      </c>
      <c r="C32" s="309" t="s">
        <v>167</v>
      </c>
      <c r="D32" s="310" t="s">
        <v>277</v>
      </c>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row>
    <row r="33" spans="1:29" s="315" customFormat="1" x14ac:dyDescent="0.25">
      <c r="A33" s="309" t="s">
        <v>278</v>
      </c>
      <c r="B33" s="310" t="s">
        <v>279</v>
      </c>
      <c r="C33" s="309" t="s">
        <v>280</v>
      </c>
      <c r="D33" s="310" t="s">
        <v>281</v>
      </c>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row>
    <row r="34" spans="1:29" s="315" customFormat="1" x14ac:dyDescent="0.25">
      <c r="A34" s="309" t="s">
        <v>282</v>
      </c>
      <c r="B34" s="310" t="s">
        <v>283</v>
      </c>
      <c r="C34" s="309" t="s">
        <v>284</v>
      </c>
      <c r="D34" s="310" t="s">
        <v>285</v>
      </c>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row>
    <row r="35" spans="1:29" s="315" customFormat="1" x14ac:dyDescent="0.25">
      <c r="A35" s="309" t="s">
        <v>184</v>
      </c>
      <c r="B35" s="310" t="s">
        <v>286</v>
      </c>
      <c r="C35" s="309" t="s">
        <v>73</v>
      </c>
      <c r="D35" s="310" t="s">
        <v>287</v>
      </c>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row>
    <row r="36" spans="1:29" s="315" customFormat="1" x14ac:dyDescent="0.25">
      <c r="A36" s="309"/>
      <c r="B36" s="310" t="s">
        <v>288</v>
      </c>
      <c r="C36" s="309" t="s">
        <v>74</v>
      </c>
      <c r="D36" s="310" t="s">
        <v>289</v>
      </c>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row>
    <row r="37" spans="1:29" s="315" customFormat="1" x14ac:dyDescent="0.25">
      <c r="A37" s="309" t="s">
        <v>290</v>
      </c>
      <c r="B37" s="310" t="s">
        <v>291</v>
      </c>
      <c r="C37" s="309" t="s">
        <v>16</v>
      </c>
      <c r="D37" s="310" t="s">
        <v>292</v>
      </c>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row>
    <row r="38" spans="1:29" s="315" customFormat="1" x14ac:dyDescent="0.25">
      <c r="A38" s="309" t="s">
        <v>89</v>
      </c>
      <c r="B38" s="310" t="s">
        <v>293</v>
      </c>
      <c r="C38" s="309" t="s">
        <v>165</v>
      </c>
      <c r="D38" s="310" t="s">
        <v>294</v>
      </c>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row>
    <row r="39" spans="1:29" s="315" customFormat="1" x14ac:dyDescent="0.25">
      <c r="A39" s="309" t="s">
        <v>295</v>
      </c>
      <c r="B39" s="310" t="s">
        <v>296</v>
      </c>
      <c r="C39" s="309" t="s">
        <v>22</v>
      </c>
      <c r="D39" s="310" t="s">
        <v>297</v>
      </c>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row>
    <row r="40" spans="1:29" s="315" customFormat="1" x14ac:dyDescent="0.25">
      <c r="A40" s="309" t="s">
        <v>298</v>
      </c>
      <c r="B40" s="310" t="s">
        <v>532</v>
      </c>
      <c r="C40" s="309" t="s">
        <v>299</v>
      </c>
      <c r="D40" s="310" t="s">
        <v>300</v>
      </c>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row>
    <row r="41" spans="1:29" s="315" customFormat="1" x14ac:dyDescent="0.25">
      <c r="A41" s="309" t="s">
        <v>14</v>
      </c>
      <c r="B41" s="310" t="s">
        <v>301</v>
      </c>
      <c r="C41" s="309" t="s">
        <v>302</v>
      </c>
      <c r="D41" s="310" t="s">
        <v>303</v>
      </c>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row>
    <row r="42" spans="1:29" s="315" customFormat="1" x14ac:dyDescent="0.25">
      <c r="A42" s="309" t="s">
        <v>146</v>
      </c>
      <c r="B42" s="310" t="s">
        <v>304</v>
      </c>
      <c r="C42" s="309" t="s">
        <v>29</v>
      </c>
      <c r="D42" s="310" t="s">
        <v>305</v>
      </c>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row>
    <row r="43" spans="1:29" s="315" customFormat="1" x14ac:dyDescent="0.25">
      <c r="A43" s="309" t="s">
        <v>94</v>
      </c>
      <c r="B43" s="310" t="s">
        <v>306</v>
      </c>
      <c r="C43" s="309" t="s">
        <v>307</v>
      </c>
      <c r="D43" s="310" t="s">
        <v>308</v>
      </c>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row>
    <row r="44" spans="1:29" s="315" customFormat="1" x14ac:dyDescent="0.25">
      <c r="A44" s="309" t="s">
        <v>309</v>
      </c>
      <c r="B44" s="310" t="s">
        <v>310</v>
      </c>
      <c r="C44" s="309" t="s">
        <v>311</v>
      </c>
      <c r="D44" s="310" t="s">
        <v>312</v>
      </c>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row>
    <row r="45" spans="1:29" s="315" customFormat="1" x14ac:dyDescent="0.25">
      <c r="A45" s="309" t="s">
        <v>100</v>
      </c>
      <c r="B45" s="310" t="s">
        <v>313</v>
      </c>
      <c r="C45" s="309" t="s">
        <v>314</v>
      </c>
      <c r="D45" s="310" t="s">
        <v>315</v>
      </c>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row>
    <row r="46" spans="1:29" s="315" customFormat="1" x14ac:dyDescent="0.25">
      <c r="A46" s="309" t="s">
        <v>316</v>
      </c>
      <c r="B46" s="310" t="s">
        <v>317</v>
      </c>
      <c r="C46" s="313" t="s">
        <v>318</v>
      </c>
      <c r="D46" s="313" t="s">
        <v>319</v>
      </c>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row>
    <row r="47" spans="1:29" s="315" customFormat="1" x14ac:dyDescent="0.25">
      <c r="A47" s="309" t="s">
        <v>185</v>
      </c>
      <c r="B47" s="310" t="s">
        <v>320</v>
      </c>
      <c r="C47" s="313" t="s">
        <v>321</v>
      </c>
      <c r="D47" s="313" t="s">
        <v>322</v>
      </c>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row>
    <row r="48" spans="1:29" s="315" customFormat="1" x14ac:dyDescent="0.25">
      <c r="A48" s="309" t="s">
        <v>160</v>
      </c>
      <c r="B48" s="310" t="s">
        <v>323</v>
      </c>
      <c r="C48" s="309" t="s">
        <v>324</v>
      </c>
      <c r="D48" s="310" t="s">
        <v>325</v>
      </c>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row>
    <row r="49" spans="1:29" s="315" customFormat="1" x14ac:dyDescent="0.25">
      <c r="A49" s="309" t="s">
        <v>107</v>
      </c>
      <c r="B49" s="310" t="s">
        <v>326</v>
      </c>
      <c r="C49" s="309" t="s">
        <v>180</v>
      </c>
      <c r="D49" s="310" t="s">
        <v>327</v>
      </c>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row>
    <row r="50" spans="1:29" s="315" customFormat="1" x14ac:dyDescent="0.25">
      <c r="A50" s="309" t="s">
        <v>19</v>
      </c>
      <c r="B50" s="310" t="s">
        <v>328</v>
      </c>
      <c r="C50" s="309" t="s">
        <v>329</v>
      </c>
      <c r="D50" s="310" t="s">
        <v>330</v>
      </c>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row>
    <row r="51" spans="1:29" s="315" customFormat="1" x14ac:dyDescent="0.25">
      <c r="A51" s="309" t="s">
        <v>331</v>
      </c>
      <c r="B51" s="310" t="s">
        <v>332</v>
      </c>
      <c r="C51" s="309" t="s">
        <v>34</v>
      </c>
      <c r="D51" s="310" t="s">
        <v>333</v>
      </c>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row>
    <row r="52" spans="1:29" s="315" customFormat="1" x14ac:dyDescent="0.25">
      <c r="A52" s="309" t="s">
        <v>13</v>
      </c>
      <c r="B52" s="310" t="s">
        <v>334</v>
      </c>
      <c r="C52" s="309" t="s">
        <v>335</v>
      </c>
      <c r="D52" s="310" t="s">
        <v>336</v>
      </c>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row>
    <row r="53" spans="1:29" s="315" customFormat="1" x14ac:dyDescent="0.25">
      <c r="A53" s="309" t="s">
        <v>337</v>
      </c>
      <c r="B53" s="310" t="s">
        <v>338</v>
      </c>
      <c r="C53" s="309" t="s">
        <v>28</v>
      </c>
      <c r="D53" s="310" t="s">
        <v>339</v>
      </c>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row>
    <row r="54" spans="1:29" s="315" customFormat="1" x14ac:dyDescent="0.25">
      <c r="A54" s="309" t="s">
        <v>340</v>
      </c>
      <c r="B54" s="310" t="s">
        <v>341</v>
      </c>
      <c r="C54" s="309" t="s">
        <v>162</v>
      </c>
      <c r="D54" s="310" t="s">
        <v>342</v>
      </c>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row>
    <row r="55" spans="1:29" s="315" customFormat="1" x14ac:dyDescent="0.25">
      <c r="A55" s="313" t="s">
        <v>343</v>
      </c>
      <c r="B55" s="313" t="s">
        <v>344</v>
      </c>
      <c r="C55" s="309" t="s">
        <v>108</v>
      </c>
      <c r="D55" s="310" t="s">
        <v>345</v>
      </c>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row>
    <row r="56" spans="1:29" s="315" customFormat="1" x14ac:dyDescent="0.25">
      <c r="A56" s="313" t="s">
        <v>346</v>
      </c>
      <c r="B56" s="313" t="s">
        <v>347</v>
      </c>
      <c r="C56" s="309" t="s">
        <v>348</v>
      </c>
      <c r="D56" s="310" t="s">
        <v>349</v>
      </c>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row>
    <row r="57" spans="1:29" s="315" customFormat="1" x14ac:dyDescent="0.25">
      <c r="A57" s="313" t="s">
        <v>164</v>
      </c>
      <c r="B57" s="313" t="s">
        <v>350</v>
      </c>
      <c r="C57" s="313" t="s">
        <v>351</v>
      </c>
      <c r="D57" s="313" t="s">
        <v>352</v>
      </c>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row>
    <row r="58" spans="1:29" s="315" customFormat="1" x14ac:dyDescent="0.25">
      <c r="A58" s="313" t="s">
        <v>353</v>
      </c>
      <c r="B58" s="313" t="s">
        <v>354</v>
      </c>
      <c r="C58" s="313" t="s">
        <v>355</v>
      </c>
      <c r="D58" s="313" t="s">
        <v>356</v>
      </c>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row>
    <row r="59" spans="1:29" s="315" customFormat="1" x14ac:dyDescent="0.25">
      <c r="A59" s="313" t="s">
        <v>357</v>
      </c>
      <c r="B59" s="313" t="s">
        <v>358</v>
      </c>
      <c r="C59" s="309" t="s">
        <v>359</v>
      </c>
      <c r="D59" s="310" t="s">
        <v>360</v>
      </c>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row>
    <row r="60" spans="1:29" s="315" customFormat="1" x14ac:dyDescent="0.25">
      <c r="A60" s="309" t="s">
        <v>90</v>
      </c>
      <c r="B60" s="310" t="s">
        <v>361</v>
      </c>
      <c r="C60" s="309" t="s">
        <v>362</v>
      </c>
      <c r="D60" s="310" t="s">
        <v>363</v>
      </c>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row>
    <row r="61" spans="1:29" s="315" customFormat="1" x14ac:dyDescent="0.25">
      <c r="A61" s="309" t="s">
        <v>364</v>
      </c>
      <c r="B61" s="310" t="s">
        <v>365</v>
      </c>
      <c r="C61" s="309" t="s">
        <v>88</v>
      </c>
      <c r="D61" s="310" t="s">
        <v>366</v>
      </c>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row>
    <row r="62" spans="1:29" s="315" customFormat="1" x14ac:dyDescent="0.25">
      <c r="A62" s="309" t="s">
        <v>367</v>
      </c>
      <c r="B62" s="310" t="s">
        <v>368</v>
      </c>
      <c r="C62" s="309" t="s">
        <v>369</v>
      </c>
      <c r="D62" s="310" t="s">
        <v>370</v>
      </c>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row>
    <row r="63" spans="1:29" s="315" customFormat="1" x14ac:dyDescent="0.25">
      <c r="A63" s="309" t="s">
        <v>371</v>
      </c>
      <c r="B63" s="310" t="s">
        <v>372</v>
      </c>
      <c r="C63" s="309" t="s">
        <v>95</v>
      </c>
      <c r="D63" s="310" t="s">
        <v>373</v>
      </c>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row>
    <row r="64" spans="1:29" s="315" customFormat="1" x14ac:dyDescent="0.25">
      <c r="A64" s="309" t="s">
        <v>101</v>
      </c>
      <c r="B64" s="310" t="s">
        <v>374</v>
      </c>
      <c r="C64" s="309" t="s">
        <v>169</v>
      </c>
      <c r="D64" s="310" t="s">
        <v>375</v>
      </c>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row>
    <row r="65" spans="1:29" s="315" customFormat="1" x14ac:dyDescent="0.25">
      <c r="A65" s="309" t="s">
        <v>8</v>
      </c>
      <c r="B65" s="310" t="s">
        <v>376</v>
      </c>
      <c r="C65" s="309" t="s">
        <v>99</v>
      </c>
      <c r="D65" s="310" t="s">
        <v>377</v>
      </c>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row>
    <row r="66" spans="1:29" s="315" customFormat="1" x14ac:dyDescent="0.25">
      <c r="A66" s="309" t="s">
        <v>66</v>
      </c>
      <c r="B66" s="310" t="s">
        <v>378</v>
      </c>
      <c r="C66" s="309" t="s">
        <v>379</v>
      </c>
      <c r="D66" s="310" t="s">
        <v>380</v>
      </c>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row>
    <row r="67" spans="1:29" x14ac:dyDescent="0.25">
      <c r="A67" s="309" t="s">
        <v>381</v>
      </c>
      <c r="B67" s="310" t="s">
        <v>382</v>
      </c>
      <c r="C67" s="309" t="s">
        <v>163</v>
      </c>
      <c r="D67" s="310" t="s">
        <v>383</v>
      </c>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row>
    <row r="68" spans="1:29" x14ac:dyDescent="0.25">
      <c r="A68" s="309" t="s">
        <v>10</v>
      </c>
      <c r="B68" s="310" t="s">
        <v>384</v>
      </c>
      <c r="C68" s="309" t="s">
        <v>385</v>
      </c>
      <c r="D68" s="310" t="s">
        <v>386</v>
      </c>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row>
    <row r="69" spans="1:29" x14ac:dyDescent="0.25">
      <c r="A69" s="309" t="s">
        <v>387</v>
      </c>
      <c r="B69" s="310" t="s">
        <v>388</v>
      </c>
      <c r="C69" s="309" t="s">
        <v>20</v>
      </c>
      <c r="D69" s="310" t="s">
        <v>389</v>
      </c>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row>
    <row r="70" spans="1:29" ht="12.75" customHeight="1" x14ac:dyDescent="0.25">
      <c r="A70" s="309" t="s">
        <v>170</v>
      </c>
      <c r="B70" s="310" t="s">
        <v>390</v>
      </c>
      <c r="C70" s="309" t="s">
        <v>391</v>
      </c>
      <c r="D70" s="310" t="s">
        <v>392</v>
      </c>
    </row>
    <row r="71" spans="1:29" x14ac:dyDescent="0.25">
      <c r="A71" s="309" t="s">
        <v>393</v>
      </c>
      <c r="B71" s="310" t="s">
        <v>394</v>
      </c>
      <c r="C71" s="319" t="s">
        <v>395</v>
      </c>
      <c r="D71" s="320" t="s">
        <v>396</v>
      </c>
    </row>
    <row r="72" spans="1:29" ht="14.25" customHeight="1" x14ac:dyDescent="0.25">
      <c r="A72" s="309" t="s">
        <v>397</v>
      </c>
      <c r="B72" s="310" t="s">
        <v>365</v>
      </c>
      <c r="C72" s="309" t="s">
        <v>398</v>
      </c>
      <c r="D72" s="310" t="s">
        <v>399</v>
      </c>
    </row>
    <row r="73" spans="1:29" x14ac:dyDescent="0.25">
      <c r="A73" s="309" t="s">
        <v>166</v>
      </c>
      <c r="B73" s="310" t="s">
        <v>400</v>
      </c>
      <c r="C73" s="319" t="s">
        <v>401</v>
      </c>
      <c r="D73" s="320" t="s">
        <v>402</v>
      </c>
    </row>
    <row r="74" spans="1:29" x14ac:dyDescent="0.25">
      <c r="A74" s="319" t="s">
        <v>403</v>
      </c>
      <c r="B74" s="320" t="s">
        <v>404</v>
      </c>
      <c r="C74" s="319" t="s">
        <v>405</v>
      </c>
      <c r="D74" s="320" t="s">
        <v>406</v>
      </c>
    </row>
    <row r="75" spans="1:29" x14ac:dyDescent="0.25">
      <c r="A75" s="319" t="s">
        <v>407</v>
      </c>
      <c r="B75" s="320" t="s">
        <v>408</v>
      </c>
      <c r="C75" s="319" t="s">
        <v>409</v>
      </c>
      <c r="D75" s="310" t="s">
        <v>410</v>
      </c>
    </row>
    <row r="76" spans="1:29" x14ac:dyDescent="0.25">
      <c r="A76" s="309" t="s">
        <v>33</v>
      </c>
      <c r="B76" s="310" t="s">
        <v>411</v>
      </c>
      <c r="C76" s="309" t="s">
        <v>179</v>
      </c>
      <c r="D76" s="310" t="s">
        <v>412</v>
      </c>
    </row>
    <row r="77" spans="1:29" x14ac:dyDescent="0.25">
      <c r="A77" s="309" t="s">
        <v>413</v>
      </c>
      <c r="B77" s="310" t="s">
        <v>414</v>
      </c>
      <c r="C77" s="309"/>
      <c r="D77" s="310" t="s">
        <v>415</v>
      </c>
    </row>
    <row r="78" spans="1:29" x14ac:dyDescent="0.25">
      <c r="A78" s="315" t="s">
        <v>416</v>
      </c>
      <c r="B78" s="315" t="s">
        <v>417</v>
      </c>
      <c r="C78" s="319" t="s">
        <v>418</v>
      </c>
      <c r="D78" s="320" t="s">
        <v>419</v>
      </c>
    </row>
    <row r="79" spans="1:29" x14ac:dyDescent="0.25">
      <c r="A79" s="315" t="s">
        <v>174</v>
      </c>
      <c r="B79" s="315" t="s">
        <v>420</v>
      </c>
      <c r="C79" s="319" t="s">
        <v>98</v>
      </c>
      <c r="D79" s="320" t="s">
        <v>421</v>
      </c>
    </row>
    <row r="80" spans="1:29" x14ac:dyDescent="0.25">
      <c r="A80" s="309" t="s">
        <v>422</v>
      </c>
      <c r="B80" s="310" t="s">
        <v>423</v>
      </c>
      <c r="C80" s="319" t="s">
        <v>424</v>
      </c>
      <c r="D80" s="320" t="s">
        <v>425</v>
      </c>
    </row>
    <row r="81" spans="1:4" x14ac:dyDescent="0.25">
      <c r="C81" s="308"/>
      <c r="D81" s="308"/>
    </row>
    <row r="82" spans="1:4" x14ac:dyDescent="0.25">
      <c r="C82" s="321"/>
      <c r="D82" s="322"/>
    </row>
    <row r="83" spans="1:4" x14ac:dyDescent="0.25">
      <c r="A83" s="323"/>
      <c r="B83" s="306"/>
      <c r="C83" s="308"/>
      <c r="D83" s="308"/>
    </row>
  </sheetData>
  <pageMargins left="0.31496062992125984" right="0.27559055118110237" top="0.62992125984251968" bottom="0.23622047244094491" header="0.31496062992125984" footer="0.19685039370078741"/>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showGridLines="0" zoomScaleNormal="100" zoomScaleSheetLayoutView="100" workbookViewId="0"/>
  </sheetViews>
  <sheetFormatPr baseColWidth="10" defaultColWidth="11.42578125" defaultRowHeight="12.75" x14ac:dyDescent="0.25"/>
  <cols>
    <col min="1" max="1" width="21.28515625" style="311" customWidth="1"/>
    <col min="2" max="2" width="64.5703125" style="312" customWidth="1"/>
    <col min="3" max="3" width="56.28515625" style="312" customWidth="1"/>
    <col min="4" max="26" width="5.140625" style="308" customWidth="1"/>
    <col min="27" max="27" width="11.42578125" style="308"/>
    <col min="28" max="28" width="3.140625" style="308" customWidth="1"/>
    <col min="29" max="29" width="0" style="308" hidden="1" customWidth="1"/>
    <col min="30" max="16384" width="11.42578125" style="308"/>
  </cols>
  <sheetData>
    <row r="1" spans="1:28" x14ac:dyDescent="0.25">
      <c r="A1" s="305" t="s">
        <v>427</v>
      </c>
      <c r="B1" s="306"/>
      <c r="C1" s="306"/>
      <c r="D1" s="307"/>
      <c r="E1" s="307"/>
      <c r="F1" s="307"/>
      <c r="G1" s="307"/>
      <c r="H1" s="307"/>
      <c r="I1" s="307"/>
      <c r="J1" s="307"/>
      <c r="K1" s="307"/>
      <c r="L1" s="307"/>
      <c r="M1" s="307"/>
      <c r="N1" s="307"/>
      <c r="O1" s="307"/>
      <c r="P1" s="307"/>
      <c r="Q1" s="307"/>
      <c r="R1" s="307"/>
      <c r="S1" s="307"/>
      <c r="T1" s="307"/>
      <c r="U1" s="307"/>
      <c r="V1" s="307"/>
      <c r="W1" s="307"/>
      <c r="X1" s="307"/>
      <c r="Y1" s="307"/>
      <c r="Z1" s="307"/>
      <c r="AA1" s="307"/>
      <c r="AB1" s="307"/>
    </row>
    <row r="2" spans="1:28" ht="9" customHeight="1" x14ac:dyDescent="0.25">
      <c r="C2" s="308"/>
    </row>
    <row r="3" spans="1:28" ht="15.75" customHeight="1" x14ac:dyDescent="0.25">
      <c r="A3" s="324" t="s">
        <v>428</v>
      </c>
      <c r="C3" s="308"/>
    </row>
    <row r="4" spans="1:28" ht="11.25" customHeight="1" x14ac:dyDescent="0.25">
      <c r="A4" s="311" t="s">
        <v>429</v>
      </c>
      <c r="B4" s="312" t="s">
        <v>430</v>
      </c>
      <c r="C4" s="308"/>
    </row>
    <row r="5" spans="1:28" ht="11.25" customHeight="1" x14ac:dyDescent="0.25">
      <c r="A5" s="311" t="s">
        <v>431</v>
      </c>
      <c r="B5" s="306" t="s">
        <v>432</v>
      </c>
      <c r="C5" s="308"/>
    </row>
    <row r="6" spans="1:28" ht="11.25" customHeight="1" x14ac:dyDescent="0.25">
      <c r="A6" s="311" t="s">
        <v>307</v>
      </c>
      <c r="B6" s="306" t="s">
        <v>432</v>
      </c>
      <c r="C6" s="308"/>
    </row>
    <row r="7" spans="1:28" ht="11.25" customHeight="1" x14ac:dyDescent="0.25">
      <c r="A7" s="311" t="s">
        <v>433</v>
      </c>
      <c r="B7" s="312" t="s">
        <v>434</v>
      </c>
      <c r="C7" s="308"/>
    </row>
    <row r="8" spans="1:28" ht="11.25" customHeight="1" x14ac:dyDescent="0.25">
      <c r="A8" s="325" t="s">
        <v>224</v>
      </c>
      <c r="B8" s="312" t="s">
        <v>435</v>
      </c>
      <c r="C8" s="308"/>
    </row>
    <row r="9" spans="1:28" ht="11.25" customHeight="1" x14ac:dyDescent="0.25">
      <c r="A9" s="325" t="s">
        <v>436</v>
      </c>
      <c r="B9" s="312" t="s">
        <v>437</v>
      </c>
      <c r="C9" s="308"/>
    </row>
    <row r="10" spans="1:28" ht="11.25" customHeight="1" x14ac:dyDescent="0.25">
      <c r="A10" s="325" t="s">
        <v>46</v>
      </c>
      <c r="B10" s="306" t="s">
        <v>435</v>
      </c>
      <c r="C10" s="308"/>
    </row>
    <row r="11" spans="1:28" ht="11.25" customHeight="1" x14ac:dyDescent="0.25">
      <c r="A11" s="311" t="s">
        <v>298</v>
      </c>
      <c r="B11" s="325" t="s">
        <v>438</v>
      </c>
      <c r="C11" s="308"/>
    </row>
    <row r="12" spans="1:28" ht="11.25" customHeight="1" x14ac:dyDescent="0.25">
      <c r="A12" s="311" t="s">
        <v>165</v>
      </c>
      <c r="B12" s="312" t="s">
        <v>439</v>
      </c>
      <c r="C12" s="308"/>
    </row>
    <row r="13" spans="1:28" ht="24.75" customHeight="1" x14ac:dyDescent="0.25">
      <c r="A13" s="311" t="s">
        <v>166</v>
      </c>
      <c r="B13" s="702" t="s">
        <v>440</v>
      </c>
      <c r="C13" s="702"/>
    </row>
    <row r="14" spans="1:28" ht="12.75" customHeight="1" x14ac:dyDescent="0.25">
      <c r="A14" s="311" t="s">
        <v>441</v>
      </c>
      <c r="B14" s="702" t="s">
        <v>442</v>
      </c>
      <c r="C14" s="702"/>
    </row>
    <row r="15" spans="1:28" ht="13.5" customHeight="1" x14ac:dyDescent="0.25">
      <c r="A15" s="311" t="s">
        <v>182</v>
      </c>
      <c r="B15" s="312" t="s">
        <v>443</v>
      </c>
      <c r="C15" s="308"/>
    </row>
    <row r="16" spans="1:28" ht="13.5" customHeight="1" x14ac:dyDescent="0.25">
      <c r="A16" s="325" t="s">
        <v>444</v>
      </c>
      <c r="B16" s="325" t="s">
        <v>445</v>
      </c>
      <c r="C16" s="308"/>
    </row>
    <row r="17" spans="1:6" ht="13.5" customHeight="1" x14ac:dyDescent="0.25">
      <c r="A17" s="325" t="s">
        <v>446</v>
      </c>
      <c r="B17" s="325" t="s">
        <v>447</v>
      </c>
      <c r="C17" s="308"/>
    </row>
    <row r="18" spans="1:6" ht="14.25" customHeight="1" x14ac:dyDescent="0.25">
      <c r="A18" s="311" t="s">
        <v>448</v>
      </c>
      <c r="B18" s="702" t="s">
        <v>449</v>
      </c>
      <c r="C18" s="702"/>
    </row>
    <row r="19" spans="1:6" ht="9" customHeight="1" x14ac:dyDescent="0.25">
      <c r="C19" s="308"/>
    </row>
    <row r="20" spans="1:6" x14ac:dyDescent="0.25">
      <c r="A20" s="324" t="s">
        <v>450</v>
      </c>
      <c r="C20" s="322"/>
      <c r="D20" s="326"/>
      <c r="E20" s="326"/>
      <c r="F20" s="326"/>
    </row>
    <row r="21" spans="1:6" x14ac:dyDescent="0.25">
      <c r="A21" s="326" t="s">
        <v>11</v>
      </c>
      <c r="B21" s="312" t="s">
        <v>451</v>
      </c>
      <c r="C21" s="322"/>
      <c r="D21" s="326"/>
      <c r="E21" s="326"/>
      <c r="F21" s="326"/>
    </row>
    <row r="22" spans="1:6" x14ac:dyDescent="0.25">
      <c r="A22" s="326" t="s">
        <v>15</v>
      </c>
      <c r="B22" s="312" t="s">
        <v>452</v>
      </c>
      <c r="C22" s="322"/>
      <c r="D22" s="326"/>
      <c r="E22" s="326"/>
      <c r="F22" s="326"/>
    </row>
    <row r="23" spans="1:6" x14ac:dyDescent="0.25">
      <c r="A23" s="326" t="s">
        <v>16</v>
      </c>
      <c r="B23" s="311" t="s">
        <v>453</v>
      </c>
      <c r="D23" s="326"/>
      <c r="E23" s="326"/>
      <c r="F23" s="326"/>
    </row>
    <row r="24" spans="1:6" x14ac:dyDescent="0.25">
      <c r="A24" s="326" t="s">
        <v>454</v>
      </c>
      <c r="B24" s="311" t="s">
        <v>455</v>
      </c>
      <c r="D24" s="326"/>
      <c r="E24" s="326"/>
      <c r="F24" s="326"/>
    </row>
    <row r="25" spans="1:6" x14ac:dyDescent="0.25">
      <c r="A25" s="326" t="s">
        <v>26</v>
      </c>
      <c r="B25" s="326" t="s">
        <v>456</v>
      </c>
      <c r="D25" s="326"/>
      <c r="E25" s="326"/>
      <c r="F25" s="326"/>
    </row>
    <row r="26" spans="1:6" x14ac:dyDescent="0.25">
      <c r="A26" s="326" t="s">
        <v>335</v>
      </c>
      <c r="B26" s="326" t="s">
        <v>457</v>
      </c>
      <c r="C26" s="326"/>
      <c r="D26" s="327"/>
      <c r="E26" s="326"/>
      <c r="F26" s="326"/>
    </row>
    <row r="27" spans="1:6" x14ac:dyDescent="0.25">
      <c r="A27" s="326" t="s">
        <v>458</v>
      </c>
      <c r="B27" s="326" t="s">
        <v>459</v>
      </c>
      <c r="C27" s="326"/>
      <c r="D27" s="327"/>
      <c r="E27" s="326"/>
      <c r="F27" s="326"/>
    </row>
    <row r="28" spans="1:6" ht="9" customHeight="1" x14ac:dyDescent="0.25">
      <c r="C28" s="308"/>
    </row>
    <row r="29" spans="1:6" ht="11.25" customHeight="1" x14ac:dyDescent="0.25">
      <c r="A29" s="328" t="s">
        <v>460</v>
      </c>
      <c r="B29" s="329"/>
      <c r="C29" s="308"/>
    </row>
    <row r="30" spans="1:6" ht="11.25" customHeight="1" x14ac:dyDescent="0.25">
      <c r="A30" s="329" t="s">
        <v>461</v>
      </c>
      <c r="B30" s="329" t="s">
        <v>462</v>
      </c>
      <c r="C30" s="308"/>
    </row>
    <row r="31" spans="1:6" ht="11.25" customHeight="1" x14ac:dyDescent="0.25">
      <c r="A31" s="329" t="s">
        <v>463</v>
      </c>
      <c r="B31" s="329" t="s">
        <v>464</v>
      </c>
      <c r="C31" s="308"/>
    </row>
    <row r="32" spans="1:6" ht="11.25" customHeight="1" x14ac:dyDescent="0.25">
      <c r="A32" s="329" t="s">
        <v>465</v>
      </c>
      <c r="B32" s="329" t="s">
        <v>466</v>
      </c>
      <c r="C32" s="308"/>
    </row>
    <row r="33" spans="1:3" ht="11.25" customHeight="1" x14ac:dyDescent="0.25">
      <c r="A33" s="329" t="s">
        <v>467</v>
      </c>
      <c r="B33" s="329" t="s">
        <v>468</v>
      </c>
      <c r="C33" s="308"/>
    </row>
    <row r="34" spans="1:3" ht="11.25" customHeight="1" x14ac:dyDescent="0.25">
      <c r="A34" s="329" t="s">
        <v>469</v>
      </c>
      <c r="B34" s="329" t="s">
        <v>470</v>
      </c>
      <c r="C34" s="308"/>
    </row>
    <row r="35" spans="1:3" ht="11.25" customHeight="1" x14ac:dyDescent="0.25">
      <c r="A35" s="329" t="s">
        <v>471</v>
      </c>
      <c r="B35" s="329" t="s">
        <v>472</v>
      </c>
      <c r="C35" s="308"/>
    </row>
    <row r="36" spans="1:3" ht="11.25" customHeight="1" x14ac:dyDescent="0.25">
      <c r="A36" s="329" t="s">
        <v>473</v>
      </c>
      <c r="B36" s="329" t="s">
        <v>474</v>
      </c>
      <c r="C36" s="308"/>
    </row>
    <row r="37" spans="1:3" ht="11.25" customHeight="1" x14ac:dyDescent="0.25">
      <c r="A37" s="329" t="s">
        <v>475</v>
      </c>
      <c r="B37" s="329" t="s">
        <v>476</v>
      </c>
      <c r="C37" s="308"/>
    </row>
    <row r="38" spans="1:3" ht="11.25" customHeight="1" x14ac:dyDescent="0.25">
      <c r="A38" s="329" t="s">
        <v>477</v>
      </c>
      <c r="B38" s="329" t="s">
        <v>478</v>
      </c>
      <c r="C38" s="308"/>
    </row>
    <row r="39" spans="1:3" ht="11.25" customHeight="1" x14ac:dyDescent="0.25">
      <c r="A39" s="329" t="s">
        <v>479</v>
      </c>
      <c r="B39" s="329" t="s">
        <v>480</v>
      </c>
      <c r="C39" s="308"/>
    </row>
    <row r="40" spans="1:3" ht="11.25" customHeight="1" x14ac:dyDescent="0.25">
      <c r="A40" s="329" t="s">
        <v>481</v>
      </c>
      <c r="B40" s="329" t="s">
        <v>482</v>
      </c>
      <c r="C40" s="308"/>
    </row>
    <row r="41" spans="1:3" ht="11.25" customHeight="1" x14ac:dyDescent="0.25">
      <c r="A41" s="330" t="s">
        <v>483</v>
      </c>
      <c r="B41" s="330" t="s">
        <v>484</v>
      </c>
      <c r="C41" s="308"/>
    </row>
    <row r="42" spans="1:3" ht="11.25" customHeight="1" x14ac:dyDescent="0.25">
      <c r="A42" s="330"/>
      <c r="B42" s="330"/>
      <c r="C42" s="308"/>
    </row>
    <row r="43" spans="1:3" ht="11.25" customHeight="1" x14ac:dyDescent="0.25">
      <c r="A43" s="331" t="s">
        <v>485</v>
      </c>
      <c r="B43" s="330"/>
      <c r="C43" s="308"/>
    </row>
    <row r="44" spans="1:3" ht="11.25" customHeight="1" x14ac:dyDescent="0.25">
      <c r="A44" s="330" t="s">
        <v>486</v>
      </c>
      <c r="B44" s="330" t="s">
        <v>308</v>
      </c>
      <c r="C44" s="308"/>
    </row>
    <row r="45" spans="1:3" ht="11.25" customHeight="1" x14ac:dyDescent="0.25">
      <c r="A45" s="330" t="s">
        <v>487</v>
      </c>
      <c r="B45" s="330" t="s">
        <v>488</v>
      </c>
      <c r="C45" s="308"/>
    </row>
    <row r="46" spans="1:3" ht="11.25" customHeight="1" x14ac:dyDescent="0.25">
      <c r="A46" s="330" t="s">
        <v>489</v>
      </c>
      <c r="B46" s="330" t="s">
        <v>490</v>
      </c>
      <c r="C46" s="308"/>
    </row>
    <row r="47" spans="1:3" ht="11.25" customHeight="1" x14ac:dyDescent="0.25">
      <c r="A47" s="330" t="s">
        <v>491</v>
      </c>
      <c r="B47" s="330" t="s">
        <v>492</v>
      </c>
      <c r="C47" s="308"/>
    </row>
    <row r="48" spans="1:3" ht="11.25" customHeight="1" x14ac:dyDescent="0.25">
      <c r="A48" s="330" t="s">
        <v>493</v>
      </c>
      <c r="B48" s="330" t="s">
        <v>494</v>
      </c>
      <c r="C48" s="308"/>
    </row>
    <row r="49" spans="1:3" ht="11.25" customHeight="1" x14ac:dyDescent="0.25">
      <c r="A49" s="332" t="s">
        <v>355</v>
      </c>
      <c r="B49" s="333" t="s">
        <v>495</v>
      </c>
      <c r="C49" s="308"/>
    </row>
    <row r="50" spans="1:3" ht="11.25" customHeight="1" x14ac:dyDescent="0.25">
      <c r="A50" s="330" t="s">
        <v>496</v>
      </c>
      <c r="B50" s="330" t="s">
        <v>497</v>
      </c>
      <c r="C50" s="308"/>
    </row>
    <row r="51" spans="1:3" ht="11.25" customHeight="1" x14ac:dyDescent="0.25">
      <c r="A51" s="330" t="s">
        <v>498</v>
      </c>
      <c r="B51" s="330" t="s">
        <v>499</v>
      </c>
      <c r="C51" s="308"/>
    </row>
    <row r="52" spans="1:3" ht="11.25" customHeight="1" x14ac:dyDescent="0.25">
      <c r="A52" s="330" t="s">
        <v>500</v>
      </c>
      <c r="B52" s="330" t="s">
        <v>501</v>
      </c>
      <c r="C52" s="308"/>
    </row>
    <row r="53" spans="1:3" ht="11.25" customHeight="1" x14ac:dyDescent="0.25">
      <c r="A53" s="334" t="s">
        <v>502</v>
      </c>
      <c r="B53" s="330" t="s">
        <v>503</v>
      </c>
      <c r="C53" s="308"/>
    </row>
    <row r="54" spans="1:3" ht="11.25" customHeight="1" x14ac:dyDescent="0.25">
      <c r="C54" s="308"/>
    </row>
    <row r="55" spans="1:3" ht="14.25" customHeight="1" x14ac:dyDescent="0.25">
      <c r="A55" s="324" t="s">
        <v>504</v>
      </c>
      <c r="C55" s="308"/>
    </row>
    <row r="56" spans="1:3" ht="29.25" customHeight="1" x14ac:dyDescent="0.25">
      <c r="A56" s="311" t="s">
        <v>505</v>
      </c>
      <c r="B56" s="702" t="s">
        <v>506</v>
      </c>
      <c r="C56" s="702"/>
    </row>
    <row r="57" spans="1:3" ht="28.5" customHeight="1" x14ac:dyDescent="0.25">
      <c r="A57" s="311" t="s">
        <v>167</v>
      </c>
      <c r="B57" s="702" t="s">
        <v>507</v>
      </c>
      <c r="C57" s="702"/>
    </row>
    <row r="58" spans="1:3" ht="15" customHeight="1" x14ac:dyDescent="0.25">
      <c r="A58" s="311" t="s">
        <v>168</v>
      </c>
      <c r="B58" s="702" t="s">
        <v>508</v>
      </c>
      <c r="C58" s="702"/>
    </row>
    <row r="59" spans="1:3" ht="36.75" customHeight="1" x14ac:dyDescent="0.25">
      <c r="A59" s="311" t="s">
        <v>509</v>
      </c>
      <c r="B59" s="702" t="s">
        <v>510</v>
      </c>
      <c r="C59" s="702"/>
    </row>
    <row r="60" spans="1:3" ht="40.5" customHeight="1" x14ac:dyDescent="0.25">
      <c r="A60" s="311" t="s">
        <v>169</v>
      </c>
      <c r="B60" s="702" t="s">
        <v>511</v>
      </c>
      <c r="C60" s="702"/>
    </row>
    <row r="61" spans="1:3" ht="13.5" customHeight="1" x14ac:dyDescent="0.25">
      <c r="A61" s="311" t="s">
        <v>170</v>
      </c>
      <c r="B61" s="702" t="s">
        <v>512</v>
      </c>
      <c r="C61" s="702"/>
    </row>
    <row r="62" spans="1:3" ht="25.5" customHeight="1" x14ac:dyDescent="0.25">
      <c r="A62" s="311" t="s">
        <v>171</v>
      </c>
      <c r="B62" s="702" t="s">
        <v>513</v>
      </c>
      <c r="C62" s="702"/>
    </row>
    <row r="63" spans="1:3" ht="12.75" customHeight="1" x14ac:dyDescent="0.25">
      <c r="A63" s="311" t="s">
        <v>172</v>
      </c>
      <c r="B63" s="702" t="s">
        <v>514</v>
      </c>
      <c r="C63" s="702"/>
    </row>
    <row r="64" spans="1:3" ht="24.75" customHeight="1" x14ac:dyDescent="0.25">
      <c r="A64" s="311" t="s">
        <v>515</v>
      </c>
      <c r="B64" s="702" t="s">
        <v>516</v>
      </c>
      <c r="C64" s="702"/>
    </row>
    <row r="65" spans="1:3" ht="13.5" customHeight="1" x14ac:dyDescent="0.25">
      <c r="A65" s="311" t="s">
        <v>180</v>
      </c>
      <c r="B65" s="702" t="s">
        <v>517</v>
      </c>
      <c r="C65" s="702"/>
    </row>
    <row r="66" spans="1:3" ht="15" customHeight="1" x14ac:dyDescent="0.25">
      <c r="A66" s="311" t="s">
        <v>181</v>
      </c>
      <c r="B66" s="702" t="s">
        <v>518</v>
      </c>
      <c r="C66" s="702"/>
    </row>
    <row r="67" spans="1:3" ht="12" customHeight="1" x14ac:dyDescent="0.25">
      <c r="A67" s="311" t="s">
        <v>259</v>
      </c>
      <c r="B67" s="312" t="s">
        <v>519</v>
      </c>
      <c r="C67" s="308"/>
    </row>
    <row r="68" spans="1:3" ht="36" customHeight="1" x14ac:dyDescent="0.25">
      <c r="A68" s="311" t="s">
        <v>182</v>
      </c>
      <c r="B68" s="702" t="s">
        <v>520</v>
      </c>
      <c r="C68" s="702"/>
    </row>
    <row r="69" spans="1:3" ht="17.25" customHeight="1" x14ac:dyDescent="0.25">
      <c r="C69" s="308"/>
    </row>
    <row r="70" spans="1:3" x14ac:dyDescent="0.25">
      <c r="A70" s="324" t="s">
        <v>521</v>
      </c>
      <c r="B70" s="308"/>
    </row>
    <row r="71" spans="1:3" x14ac:dyDescent="0.25">
      <c r="A71" s="311" t="s">
        <v>522</v>
      </c>
      <c r="B71" s="308"/>
      <c r="C71" s="308"/>
    </row>
    <row r="72" spans="1:3" x14ac:dyDescent="0.25">
      <c r="A72" s="325" t="s">
        <v>523</v>
      </c>
      <c r="B72" s="308"/>
      <c r="C72" s="308"/>
    </row>
    <row r="73" spans="1:3" ht="15.75" customHeight="1" x14ac:dyDescent="0.25">
      <c r="C73" s="308"/>
    </row>
    <row r="74" spans="1:3" x14ac:dyDescent="0.25">
      <c r="A74" s="324" t="s">
        <v>524</v>
      </c>
    </row>
    <row r="75" spans="1:3" ht="26.25" customHeight="1" x14ac:dyDescent="0.25">
      <c r="A75" s="703" t="s">
        <v>525</v>
      </c>
      <c r="B75" s="703"/>
      <c r="C75" s="703"/>
    </row>
    <row r="76" spans="1:3" ht="26.25" customHeight="1" x14ac:dyDescent="0.25">
      <c r="A76" s="703" t="s">
        <v>526</v>
      </c>
      <c r="B76" s="703"/>
      <c r="C76" s="703"/>
    </row>
    <row r="77" spans="1:3" ht="26.25" customHeight="1" x14ac:dyDescent="0.25">
      <c r="A77" s="703" t="s">
        <v>527</v>
      </c>
      <c r="B77" s="703"/>
      <c r="C77" s="703"/>
    </row>
    <row r="78" spans="1:3" ht="39" customHeight="1" x14ac:dyDescent="0.25">
      <c r="A78" s="703" t="s">
        <v>528</v>
      </c>
      <c r="B78" s="703"/>
      <c r="C78" s="703"/>
    </row>
    <row r="79" spans="1:3" ht="38.25" customHeight="1" x14ac:dyDescent="0.25">
      <c r="A79" s="703" t="s">
        <v>529</v>
      </c>
      <c r="B79" s="703"/>
      <c r="C79" s="703"/>
    </row>
    <row r="80" spans="1:3" ht="39.75" customHeight="1" x14ac:dyDescent="0.25">
      <c r="A80" s="703" t="s">
        <v>530</v>
      </c>
      <c r="B80" s="703"/>
      <c r="C80" s="703"/>
    </row>
    <row r="81" spans="1:3" ht="40.5" customHeight="1" x14ac:dyDescent="0.25">
      <c r="A81" s="703" t="s">
        <v>531</v>
      </c>
      <c r="B81" s="703"/>
      <c r="C81" s="703"/>
    </row>
  </sheetData>
  <mergeCells count="22">
    <mergeCell ref="A78:C78"/>
    <mergeCell ref="A79:C79"/>
    <mergeCell ref="A80:C80"/>
    <mergeCell ref="A81:C81"/>
    <mergeCell ref="B65:C65"/>
    <mergeCell ref="B66:C66"/>
    <mergeCell ref="B68:C68"/>
    <mergeCell ref="A75:C75"/>
    <mergeCell ref="A76:C76"/>
    <mergeCell ref="A77:C77"/>
    <mergeCell ref="B64:C64"/>
    <mergeCell ref="B13:C13"/>
    <mergeCell ref="B14:C14"/>
    <mergeCell ref="B18:C18"/>
    <mergeCell ref="B56:C56"/>
    <mergeCell ref="B57:C57"/>
    <mergeCell ref="B58:C58"/>
    <mergeCell ref="B59:C59"/>
    <mergeCell ref="B60:C60"/>
    <mergeCell ref="B61:C61"/>
    <mergeCell ref="B62:C62"/>
    <mergeCell ref="B63:C63"/>
  </mergeCells>
  <pageMargins left="0.31496062992125984" right="0.27559055118110237" top="0.62992125984251968" bottom="0.23622047244094491" header="0.31496062992125984" footer="0.19685039370078741"/>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2"/>
  <sheetViews>
    <sheetView showGridLines="0" topLeftCell="B1"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7" width="5" style="1" customWidth="1"/>
    <col min="8" max="8" width="5.140625" style="1" customWidth="1"/>
    <col min="9" max="12" width="4.7109375" style="1" customWidth="1"/>
    <col min="13" max="13" width="5.85546875" style="1" customWidth="1"/>
    <col min="14" max="19" width="4.7109375" style="1" customWidth="1"/>
    <col min="20" max="20" width="3.85546875" style="1" customWidth="1"/>
    <col min="21" max="23" width="4.7109375" style="1" customWidth="1"/>
    <col min="24" max="24" width="4.28515625" style="1" customWidth="1"/>
    <col min="25" max="25" width="5.28515625" style="1" customWidth="1"/>
    <col min="26" max="27" width="4.5703125" style="1" customWidth="1"/>
    <col min="28" max="31" width="4.140625" style="1" customWidth="1"/>
    <col min="32" max="32" width="5.140625" style="1" customWidth="1"/>
    <col min="33" max="33" width="6.140625" style="1" customWidth="1"/>
    <col min="34" max="34" width="7" style="1" customWidth="1"/>
    <col min="35" max="16384" width="11.42578125" style="1"/>
  </cols>
  <sheetData>
    <row r="1" spans="2:33" ht="3.6" customHeight="1" x14ac:dyDescent="0.25"/>
    <row r="2" spans="2:33" ht="15" customHeight="1" x14ac:dyDescent="0.25">
      <c r="B2" s="2" t="s">
        <v>0</v>
      </c>
      <c r="C2" s="3"/>
      <c r="D2" s="4"/>
      <c r="E2" s="4"/>
      <c r="F2" s="4"/>
      <c r="AF2" s="5"/>
    </row>
    <row r="3" spans="2:33" ht="7.5" customHeight="1" x14ac:dyDescent="0.25">
      <c r="B3" s="6"/>
      <c r="C3" s="6"/>
      <c r="M3" s="207" t="s">
        <v>1</v>
      </c>
    </row>
    <row r="4" spans="2:33" ht="8.1" customHeight="1" x14ac:dyDescent="0.25">
      <c r="B4" s="8" t="s">
        <v>2</v>
      </c>
      <c r="C4" s="8"/>
      <c r="H4" s="9"/>
      <c r="I4" s="10" t="s">
        <v>3</v>
      </c>
      <c r="M4" s="207" t="s">
        <v>4</v>
      </c>
    </row>
    <row r="5" spans="2:33" ht="6.6"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500" t="s">
        <v>29</v>
      </c>
      <c r="AB7" s="500" t="s">
        <v>30</v>
      </c>
      <c r="AC7" s="500" t="s">
        <v>31</v>
      </c>
      <c r="AD7" s="500" t="s">
        <v>32</v>
      </c>
      <c r="AE7" s="500" t="s">
        <v>33</v>
      </c>
      <c r="AF7" s="501"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0</v>
      </c>
      <c r="E9" s="40" t="s">
        <v>38</v>
      </c>
      <c r="F9" s="39">
        <v>10.170071010047</v>
      </c>
      <c r="G9" s="39" t="s">
        <v>53</v>
      </c>
      <c r="H9" s="39">
        <v>0</v>
      </c>
      <c r="I9" s="39">
        <v>11.671524669332999</v>
      </c>
      <c r="J9" s="40" t="s">
        <v>38</v>
      </c>
      <c r="K9" s="39">
        <v>18.340478936263999</v>
      </c>
      <c r="L9" s="39">
        <v>9.6807644359312004</v>
      </c>
      <c r="M9" s="39">
        <v>4.9315629426500003</v>
      </c>
      <c r="N9" s="39">
        <v>1.5542215336948</v>
      </c>
      <c r="O9" s="39">
        <v>0</v>
      </c>
      <c r="P9" s="39">
        <v>0</v>
      </c>
      <c r="Q9" s="39">
        <v>6.2961951243770997</v>
      </c>
      <c r="R9" s="39">
        <v>5.3266159854835999</v>
      </c>
      <c r="S9" s="39" t="s">
        <v>53</v>
      </c>
      <c r="T9" s="39">
        <v>0</v>
      </c>
      <c r="U9" s="41">
        <v>1.8923764364469999</v>
      </c>
      <c r="V9" s="42">
        <v>0</v>
      </c>
      <c r="W9" s="43">
        <v>19.423302911097998</v>
      </c>
      <c r="X9" s="41">
        <v>0</v>
      </c>
      <c r="Y9" s="39">
        <v>0</v>
      </c>
      <c r="Z9" s="40" t="s">
        <v>38</v>
      </c>
      <c r="AA9" s="40" t="s">
        <v>38</v>
      </c>
      <c r="AB9" s="40" t="s">
        <v>38</v>
      </c>
      <c r="AC9" s="40" t="s">
        <v>38</v>
      </c>
      <c r="AD9" s="40" t="s">
        <v>38</v>
      </c>
      <c r="AE9" s="40" t="s">
        <v>38</v>
      </c>
      <c r="AF9" s="44" t="s">
        <v>38</v>
      </c>
      <c r="AG9" s="45">
        <f>SUM(D9:AF9)</f>
        <v>89.287113985325703</v>
      </c>
    </row>
    <row r="10" spans="2:33" ht="12" customHeight="1" x14ac:dyDescent="0.25">
      <c r="B10" s="602" t="s">
        <v>39</v>
      </c>
      <c r="C10" s="603"/>
      <c r="D10" s="46">
        <v>174.53186001901</v>
      </c>
      <c r="E10" s="47" t="s">
        <v>38</v>
      </c>
      <c r="F10" s="46">
        <v>7.0692284703409998</v>
      </c>
      <c r="G10" s="46" t="s">
        <v>53</v>
      </c>
      <c r="H10" s="46">
        <v>0</v>
      </c>
      <c r="I10" s="46">
        <v>2.7346776496271001</v>
      </c>
      <c r="J10" s="47" t="s">
        <v>38</v>
      </c>
      <c r="K10" s="46">
        <v>17.829872470552001</v>
      </c>
      <c r="L10" s="46">
        <v>16.336246149570002</v>
      </c>
      <c r="M10" s="46">
        <v>5.5660500156020998</v>
      </c>
      <c r="N10" s="46">
        <v>4.2499922876509997</v>
      </c>
      <c r="O10" s="46">
        <v>7.5284478029496</v>
      </c>
      <c r="P10" s="46">
        <v>13.656766724664999</v>
      </c>
      <c r="Q10" s="46">
        <v>9.4205302296295006</v>
      </c>
      <c r="R10" s="46">
        <v>7.8574896093101003</v>
      </c>
      <c r="S10" s="46" t="s">
        <v>53</v>
      </c>
      <c r="T10" s="46">
        <v>5.190870807414</v>
      </c>
      <c r="U10" s="48">
        <v>7.5213310496457</v>
      </c>
      <c r="V10" s="49">
        <v>1.6382243295087999</v>
      </c>
      <c r="W10" s="50">
        <v>0</v>
      </c>
      <c r="X10" s="48">
        <v>2.7578141704520998E-3</v>
      </c>
      <c r="Y10" s="46">
        <v>85.257195057118295</v>
      </c>
      <c r="Z10" s="47" t="s">
        <v>38</v>
      </c>
      <c r="AA10" s="47" t="s">
        <v>38</v>
      </c>
      <c r="AB10" s="47" t="s">
        <v>38</v>
      </c>
      <c r="AC10" s="47" t="s">
        <v>38</v>
      </c>
      <c r="AD10" s="47" t="s">
        <v>38</v>
      </c>
      <c r="AE10" s="47" t="s">
        <v>38</v>
      </c>
      <c r="AF10" s="51" t="s">
        <v>38</v>
      </c>
      <c r="AG10" s="45">
        <f t="shared" ref="AG10:AG17" si="0">SUM(D10:AF10)</f>
        <v>366.39154048676465</v>
      </c>
    </row>
    <row r="11" spans="2:33" ht="10.5" customHeight="1" x14ac:dyDescent="0.25">
      <c r="B11" s="604" t="s">
        <v>40</v>
      </c>
      <c r="C11" s="605"/>
      <c r="D11" s="46">
        <v>0</v>
      </c>
      <c r="E11" s="47" t="s">
        <v>38</v>
      </c>
      <c r="F11" s="46">
        <v>0</v>
      </c>
      <c r="G11" s="46" t="s">
        <v>53</v>
      </c>
      <c r="H11" s="46">
        <v>3</v>
      </c>
      <c r="I11" s="46">
        <v>0</v>
      </c>
      <c r="J11" s="47" t="s">
        <v>38</v>
      </c>
      <c r="K11" s="46">
        <v>0</v>
      </c>
      <c r="L11" s="46">
        <v>0</v>
      </c>
      <c r="M11" s="46">
        <v>0</v>
      </c>
      <c r="N11" s="46">
        <v>3</v>
      </c>
      <c r="O11" s="46">
        <v>0</v>
      </c>
      <c r="P11" s="46">
        <v>0</v>
      </c>
      <c r="Q11" s="46">
        <v>0</v>
      </c>
      <c r="R11" s="46">
        <v>0</v>
      </c>
      <c r="S11" s="46" t="s">
        <v>53</v>
      </c>
      <c r="T11" s="46">
        <v>0</v>
      </c>
      <c r="U11" s="48">
        <v>0</v>
      </c>
      <c r="V11" s="49">
        <v>0</v>
      </c>
      <c r="W11" s="50">
        <v>0</v>
      </c>
      <c r="X11" s="48">
        <v>0</v>
      </c>
      <c r="Y11" s="46">
        <v>1</v>
      </c>
      <c r="Z11" s="47" t="s">
        <v>38</v>
      </c>
      <c r="AA11" s="47" t="s">
        <v>38</v>
      </c>
      <c r="AB11" s="47" t="s">
        <v>38</v>
      </c>
      <c r="AC11" s="47" t="s">
        <v>38</v>
      </c>
      <c r="AD11" s="47" t="s">
        <v>38</v>
      </c>
      <c r="AE11" s="47" t="s">
        <v>38</v>
      </c>
      <c r="AF11" s="51" t="s">
        <v>38</v>
      </c>
      <c r="AG11" s="45">
        <f t="shared" si="0"/>
        <v>7</v>
      </c>
    </row>
    <row r="12" spans="2:33" ht="17.100000000000001" customHeight="1" x14ac:dyDescent="0.25">
      <c r="B12" s="606" t="s">
        <v>41</v>
      </c>
      <c r="C12" s="607"/>
      <c r="D12" s="46">
        <v>0</v>
      </c>
      <c r="E12" s="47" t="s">
        <v>38</v>
      </c>
      <c r="F12" s="46">
        <v>0</v>
      </c>
      <c r="G12" s="46" t="s">
        <v>53</v>
      </c>
      <c r="H12" s="46">
        <v>0</v>
      </c>
      <c r="I12" s="46">
        <v>0</v>
      </c>
      <c r="J12" s="47" t="s">
        <v>38</v>
      </c>
      <c r="K12" s="46">
        <v>0</v>
      </c>
      <c r="L12" s="46">
        <v>0</v>
      </c>
      <c r="M12" s="46">
        <v>0</v>
      </c>
      <c r="N12" s="46">
        <v>0</v>
      </c>
      <c r="O12" s="46">
        <v>0</v>
      </c>
      <c r="P12" s="46">
        <v>0</v>
      </c>
      <c r="Q12" s="46">
        <v>0</v>
      </c>
      <c r="R12" s="46">
        <v>0</v>
      </c>
      <c r="S12" s="46" t="s">
        <v>53</v>
      </c>
      <c r="T12" s="46">
        <v>0</v>
      </c>
      <c r="U12" s="48">
        <v>0</v>
      </c>
      <c r="V12" s="49">
        <v>0</v>
      </c>
      <c r="W12" s="50">
        <v>0</v>
      </c>
      <c r="X12" s="46">
        <v>0</v>
      </c>
      <c r="Y12" s="46">
        <v>3.5</v>
      </c>
      <c r="Z12" s="47" t="s">
        <v>38</v>
      </c>
      <c r="AA12" s="47" t="s">
        <v>38</v>
      </c>
      <c r="AB12" s="47" t="s">
        <v>38</v>
      </c>
      <c r="AC12" s="47" t="s">
        <v>38</v>
      </c>
      <c r="AD12" s="47" t="s">
        <v>38</v>
      </c>
      <c r="AE12" s="47" t="s">
        <v>38</v>
      </c>
      <c r="AF12" s="47" t="s">
        <v>38</v>
      </c>
      <c r="AG12" s="52">
        <f t="shared" si="0"/>
        <v>3.5</v>
      </c>
    </row>
    <row r="13" spans="2:33" ht="10.5" customHeight="1" x14ac:dyDescent="0.25">
      <c r="B13" s="53"/>
      <c r="C13" s="54" t="s">
        <v>42</v>
      </c>
      <c r="D13" s="46">
        <v>174.53186001901</v>
      </c>
      <c r="E13" s="47" t="s">
        <v>38</v>
      </c>
      <c r="F13" s="46">
        <v>17.239299480387999</v>
      </c>
      <c r="G13" s="46" t="s">
        <v>53</v>
      </c>
      <c r="H13" s="46">
        <v>3</v>
      </c>
      <c r="I13" s="46">
        <v>14.4062023189601</v>
      </c>
      <c r="J13" s="47" t="s">
        <v>38</v>
      </c>
      <c r="K13" s="46">
        <v>36.170351406815996</v>
      </c>
      <c r="L13" s="46">
        <v>26.017010585501204</v>
      </c>
      <c r="M13" s="46">
        <v>10.4976129582521</v>
      </c>
      <c r="N13" s="46">
        <v>8.8042138213457992</v>
      </c>
      <c r="O13" s="46">
        <v>7.5284478029496</v>
      </c>
      <c r="P13" s="46">
        <v>13.656766724664999</v>
      </c>
      <c r="Q13" s="46">
        <v>15.7167253540066</v>
      </c>
      <c r="R13" s="46">
        <v>13.184105594793699</v>
      </c>
      <c r="S13" s="46" t="s">
        <v>53</v>
      </c>
      <c r="T13" s="46">
        <v>5.190870807414</v>
      </c>
      <c r="U13" s="48">
        <v>9.4137074860927008</v>
      </c>
      <c r="V13" s="49">
        <v>1.6382243295087999</v>
      </c>
      <c r="W13" s="50">
        <v>19.423302911097998</v>
      </c>
      <c r="X13" s="48">
        <v>2.7578141704520998E-3</v>
      </c>
      <c r="Y13" s="46">
        <v>89.757195057118295</v>
      </c>
      <c r="Z13" s="47" t="s">
        <v>38</v>
      </c>
      <c r="AA13" s="47" t="s">
        <v>38</v>
      </c>
      <c r="AB13" s="47" t="s">
        <v>38</v>
      </c>
      <c r="AC13" s="47" t="s">
        <v>38</v>
      </c>
      <c r="AD13" s="47" t="s">
        <v>38</v>
      </c>
      <c r="AE13" s="47" t="s">
        <v>38</v>
      </c>
      <c r="AF13" s="51" t="s">
        <v>38</v>
      </c>
      <c r="AG13" s="45">
        <f t="shared" si="0"/>
        <v>466.17865447209027</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2.089324627366</v>
      </c>
      <c r="E15" s="65" t="s">
        <v>38</v>
      </c>
      <c r="F15" s="64">
        <v>1.2015798869706</v>
      </c>
      <c r="G15" s="64" t="s">
        <v>53</v>
      </c>
      <c r="H15" s="64">
        <v>0</v>
      </c>
      <c r="I15" s="64">
        <v>2.2071104642831001</v>
      </c>
      <c r="J15" s="65" t="s">
        <v>38</v>
      </c>
      <c r="K15" s="64">
        <v>4.8570266386781</v>
      </c>
      <c r="L15" s="64">
        <v>5.4190014399170003</v>
      </c>
      <c r="M15" s="64">
        <v>0.64491440590397997</v>
      </c>
      <c r="N15" s="64">
        <v>0.60180775718613999</v>
      </c>
      <c r="O15" s="64">
        <v>1.4967170867908</v>
      </c>
      <c r="P15" s="64">
        <v>2.4381850136990999</v>
      </c>
      <c r="Q15" s="64">
        <v>0.63252220157909</v>
      </c>
      <c r="R15" s="64">
        <v>0.74067786051968998</v>
      </c>
      <c r="S15" s="64" t="s">
        <v>53</v>
      </c>
      <c r="T15" s="64">
        <v>2.9085716888269001E-2</v>
      </c>
      <c r="U15" s="66">
        <v>1.863879963439</v>
      </c>
      <c r="V15" s="67">
        <v>0.27614371433601997</v>
      </c>
      <c r="W15" s="68">
        <v>0</v>
      </c>
      <c r="X15" s="66">
        <v>6.9660013844900998E-3</v>
      </c>
      <c r="Y15" s="64">
        <v>5.7899961968815203</v>
      </c>
      <c r="Z15" s="65" t="s">
        <v>38</v>
      </c>
      <c r="AA15" s="65" t="s">
        <v>38</v>
      </c>
      <c r="AB15" s="65" t="s">
        <v>38</v>
      </c>
      <c r="AC15" s="65" t="s">
        <v>38</v>
      </c>
      <c r="AD15" s="65" t="s">
        <v>38</v>
      </c>
      <c r="AE15" s="65" t="s">
        <v>38</v>
      </c>
      <c r="AF15" s="69" t="s">
        <v>38</v>
      </c>
      <c r="AG15" s="70">
        <f t="shared" si="0"/>
        <v>30.294938975822898</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143</v>
      </c>
      <c r="E17" s="102" t="s">
        <v>38</v>
      </c>
      <c r="F17" s="46">
        <v>8</v>
      </c>
      <c r="G17" s="46" t="s">
        <v>53</v>
      </c>
      <c r="H17" s="46">
        <v>0</v>
      </c>
      <c r="I17" s="46">
        <v>3</v>
      </c>
      <c r="J17" s="102" t="s">
        <v>38</v>
      </c>
      <c r="K17" s="46">
        <v>15</v>
      </c>
      <c r="L17" s="46">
        <v>14</v>
      </c>
      <c r="M17" s="46">
        <v>4</v>
      </c>
      <c r="N17" s="46">
        <v>4</v>
      </c>
      <c r="O17" s="46">
        <v>6</v>
      </c>
      <c r="P17" s="46">
        <v>11</v>
      </c>
      <c r="Q17" s="46">
        <v>8</v>
      </c>
      <c r="R17" s="46">
        <v>6</v>
      </c>
      <c r="S17" s="46" t="s">
        <v>53</v>
      </c>
      <c r="T17" s="46">
        <v>5</v>
      </c>
      <c r="U17" s="48">
        <v>6</v>
      </c>
      <c r="V17" s="49">
        <v>3</v>
      </c>
      <c r="W17" s="50">
        <v>0</v>
      </c>
      <c r="X17" s="48">
        <v>0</v>
      </c>
      <c r="Y17" s="46">
        <v>74</v>
      </c>
      <c r="Z17" s="102" t="s">
        <v>38</v>
      </c>
      <c r="AA17" s="82">
        <v>5</v>
      </c>
      <c r="AB17" s="102" t="s">
        <v>38</v>
      </c>
      <c r="AC17" s="102" t="s">
        <v>38</v>
      </c>
      <c r="AD17" s="102" t="s">
        <v>38</v>
      </c>
      <c r="AE17" s="102" t="s">
        <v>38</v>
      </c>
      <c r="AF17" s="103" t="s">
        <v>38</v>
      </c>
      <c r="AG17" s="83">
        <f t="shared" si="0"/>
        <v>315</v>
      </c>
    </row>
    <row r="18" spans="1:33" ht="10.5" customHeight="1" thickBot="1" x14ac:dyDescent="0.3">
      <c r="B18" s="84"/>
      <c r="C18" s="85" t="s">
        <v>47</v>
      </c>
      <c r="D18" s="335" t="s">
        <v>38</v>
      </c>
      <c r="E18" s="335" t="s">
        <v>38</v>
      </c>
      <c r="F18" s="336" t="s">
        <v>38</v>
      </c>
      <c r="G18" s="341" t="s">
        <v>53</v>
      </c>
      <c r="H18" s="336" t="s">
        <v>38</v>
      </c>
      <c r="I18" s="336" t="s">
        <v>38</v>
      </c>
      <c r="J18" s="335" t="s">
        <v>38</v>
      </c>
      <c r="K18" s="336" t="s">
        <v>38</v>
      </c>
      <c r="L18" s="336" t="s">
        <v>38</v>
      </c>
      <c r="M18" s="335" t="s">
        <v>38</v>
      </c>
      <c r="N18" s="335" t="s">
        <v>38</v>
      </c>
      <c r="O18" s="335" t="s">
        <v>38</v>
      </c>
      <c r="P18" s="335" t="s">
        <v>38</v>
      </c>
      <c r="Q18" s="335" t="s">
        <v>38</v>
      </c>
      <c r="R18" s="335" t="s">
        <v>38</v>
      </c>
      <c r="S18" s="341" t="s">
        <v>53</v>
      </c>
      <c r="T18" s="335" t="s">
        <v>38</v>
      </c>
      <c r="U18" s="337" t="s">
        <v>38</v>
      </c>
      <c r="V18" s="338" t="s">
        <v>38</v>
      </c>
      <c r="W18" s="339" t="s">
        <v>38</v>
      </c>
      <c r="X18" s="335" t="s">
        <v>38</v>
      </c>
      <c r="Y18" s="335" t="s">
        <v>38</v>
      </c>
      <c r="Z18" s="335" t="s">
        <v>38</v>
      </c>
      <c r="AA18" s="335" t="s">
        <v>38</v>
      </c>
      <c r="AB18" s="335" t="s">
        <v>38</v>
      </c>
      <c r="AC18" s="335" t="s">
        <v>38</v>
      </c>
      <c r="AD18" s="335" t="s">
        <v>38</v>
      </c>
      <c r="AE18" s="335" t="s">
        <v>38</v>
      </c>
      <c r="AF18" s="335" t="s">
        <v>38</v>
      </c>
      <c r="AG18" s="340" t="s">
        <v>38</v>
      </c>
    </row>
    <row r="19" spans="1:33" ht="10.5" customHeight="1" x14ac:dyDescent="0.25">
      <c r="B19" s="86"/>
      <c r="C19" s="87" t="s">
        <v>48</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37</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49</v>
      </c>
      <c r="C21" s="613"/>
      <c r="D21" s="101" t="s">
        <v>38</v>
      </c>
      <c r="E21" s="102" t="s">
        <v>38</v>
      </c>
      <c r="F21" s="102" t="s">
        <v>38</v>
      </c>
      <c r="G21" s="102" t="s">
        <v>38</v>
      </c>
      <c r="H21" s="102" t="s">
        <v>38</v>
      </c>
      <c r="I21" s="102" t="s">
        <v>38</v>
      </c>
      <c r="J21" s="102" t="s">
        <v>38</v>
      </c>
      <c r="K21" s="102" t="s">
        <v>38</v>
      </c>
      <c r="L21" s="102" t="s">
        <v>38</v>
      </c>
      <c r="M21" s="102" t="s">
        <v>38</v>
      </c>
      <c r="N21" s="102" t="s">
        <v>38</v>
      </c>
      <c r="O21" s="102" t="s">
        <v>38</v>
      </c>
      <c r="P21" s="102" t="s">
        <v>38</v>
      </c>
      <c r="Q21" s="102" t="s">
        <v>38</v>
      </c>
      <c r="R21" s="102" t="s">
        <v>38</v>
      </c>
      <c r="S21" s="102" t="s">
        <v>38</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42</v>
      </c>
      <c r="D22" s="108" t="s">
        <v>38</v>
      </c>
      <c r="E22" s="109" t="s">
        <v>38</v>
      </c>
      <c r="F22" s="109" t="s">
        <v>38</v>
      </c>
      <c r="G22" s="109" t="s">
        <v>38</v>
      </c>
      <c r="H22" s="109" t="s">
        <v>38</v>
      </c>
      <c r="I22" s="109" t="s">
        <v>38</v>
      </c>
      <c r="J22" s="109" t="s">
        <v>38</v>
      </c>
      <c r="K22" s="109" t="s">
        <v>38</v>
      </c>
      <c r="L22" s="109" t="s">
        <v>38</v>
      </c>
      <c r="M22" s="109" t="s">
        <v>38</v>
      </c>
      <c r="N22" s="109" t="s">
        <v>38</v>
      </c>
      <c r="O22" s="109" t="s">
        <v>38</v>
      </c>
      <c r="P22" s="109" t="s">
        <v>38</v>
      </c>
      <c r="Q22" s="109" t="s">
        <v>38</v>
      </c>
      <c r="R22" s="109" t="s">
        <v>38</v>
      </c>
      <c r="S22" s="109" t="s">
        <v>38</v>
      </c>
      <c r="T22" s="110" t="s">
        <v>38</v>
      </c>
      <c r="U22" s="108" t="s">
        <v>38</v>
      </c>
      <c r="V22" s="111" t="s">
        <v>38</v>
      </c>
      <c r="W22" s="110" t="s">
        <v>38</v>
      </c>
      <c r="X22" s="108" t="s">
        <v>38</v>
      </c>
      <c r="Y22" s="109" t="s">
        <v>38</v>
      </c>
      <c r="Z22" s="109" t="s">
        <v>38</v>
      </c>
      <c r="AA22" s="109" t="s">
        <v>38</v>
      </c>
      <c r="AB22" s="109" t="s">
        <v>38</v>
      </c>
      <c r="AC22" s="109" t="s">
        <v>38</v>
      </c>
      <c r="AD22" s="109" t="s">
        <v>38</v>
      </c>
      <c r="AE22" s="109" t="s">
        <v>38</v>
      </c>
      <c r="AF22" s="110" t="s">
        <v>38</v>
      </c>
      <c r="AG22" s="105" t="s">
        <v>38</v>
      </c>
    </row>
    <row r="23" spans="1:33" ht="10.5" customHeight="1" thickBot="1" x14ac:dyDescent="0.3">
      <c r="B23" s="112"/>
      <c r="C23" s="113" t="s">
        <v>43</v>
      </c>
      <c r="D23" s="114" t="s">
        <v>38</v>
      </c>
      <c r="E23" s="115"/>
      <c r="F23" s="115"/>
      <c r="G23" s="115"/>
      <c r="H23" s="115"/>
      <c r="I23" s="115"/>
      <c r="J23" s="115"/>
      <c r="K23" s="115"/>
      <c r="L23" s="115"/>
      <c r="M23" s="115"/>
      <c r="N23" s="115"/>
      <c r="O23" s="115"/>
      <c r="P23" s="115"/>
      <c r="Q23" s="115"/>
      <c r="R23" s="115"/>
      <c r="S23" s="115"/>
      <c r="T23" s="116"/>
      <c r="U23" s="117"/>
      <c r="V23" s="118"/>
      <c r="W23" s="116"/>
      <c r="X23" s="117"/>
      <c r="Y23" s="115"/>
      <c r="Z23" s="115"/>
      <c r="AA23" s="115"/>
      <c r="AB23" s="115"/>
      <c r="AC23" s="115"/>
      <c r="AD23" s="115"/>
      <c r="AE23" s="115"/>
      <c r="AF23" s="116"/>
      <c r="AG23" s="119"/>
    </row>
    <row r="24" spans="1:33" ht="10.5" customHeight="1" x14ac:dyDescent="0.25">
      <c r="B24" s="86"/>
      <c r="C24" s="87" t="s">
        <v>50</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37</v>
      </c>
      <c r="D25" s="96" t="s">
        <v>38</v>
      </c>
      <c r="E25" s="97" t="s">
        <v>38</v>
      </c>
      <c r="F25" s="97" t="s">
        <v>38</v>
      </c>
      <c r="G25" s="97" t="s">
        <v>38</v>
      </c>
      <c r="H25" s="97" t="s">
        <v>38</v>
      </c>
      <c r="I25" s="97" t="s">
        <v>38</v>
      </c>
      <c r="J25" s="97" t="s">
        <v>38</v>
      </c>
      <c r="K25" s="97" t="s">
        <v>38</v>
      </c>
      <c r="L25" s="97" t="s">
        <v>38</v>
      </c>
      <c r="M25" s="97" t="s">
        <v>38</v>
      </c>
      <c r="N25" s="97" t="s">
        <v>38</v>
      </c>
      <c r="O25" s="97" t="s">
        <v>38</v>
      </c>
      <c r="P25" s="97" t="s">
        <v>38</v>
      </c>
      <c r="Q25" s="97" t="s">
        <v>38</v>
      </c>
      <c r="R25" s="97" t="s">
        <v>38</v>
      </c>
      <c r="S25" s="97" t="s">
        <v>38</v>
      </c>
      <c r="T25" s="98" t="s">
        <v>38</v>
      </c>
      <c r="U25" s="96" t="s">
        <v>38</v>
      </c>
      <c r="V25" s="99" t="s">
        <v>38</v>
      </c>
      <c r="W25" s="98" t="s">
        <v>38</v>
      </c>
      <c r="X25" s="96" t="s">
        <v>38</v>
      </c>
      <c r="Y25" s="97" t="s">
        <v>38</v>
      </c>
      <c r="Z25" s="97" t="s">
        <v>38</v>
      </c>
      <c r="AA25" s="97" t="s">
        <v>38</v>
      </c>
      <c r="AB25" s="97" t="s">
        <v>38</v>
      </c>
      <c r="AC25" s="97" t="s">
        <v>38</v>
      </c>
      <c r="AD25" s="97" t="s">
        <v>38</v>
      </c>
      <c r="AE25" s="97" t="s">
        <v>38</v>
      </c>
      <c r="AF25" s="98" t="s">
        <v>38</v>
      </c>
      <c r="AG25" s="100" t="s">
        <v>38</v>
      </c>
    </row>
    <row r="26" spans="1:33" ht="30" customHeight="1" x14ac:dyDescent="0.25">
      <c r="B26" s="612" t="s">
        <v>49</v>
      </c>
      <c r="C26" s="613"/>
      <c r="D26" s="101" t="s">
        <v>38</v>
      </c>
      <c r="E26" s="102" t="s">
        <v>38</v>
      </c>
      <c r="F26" s="102" t="s">
        <v>38</v>
      </c>
      <c r="G26" s="102" t="s">
        <v>38</v>
      </c>
      <c r="H26" s="102" t="s">
        <v>38</v>
      </c>
      <c r="I26" s="102" t="s">
        <v>38</v>
      </c>
      <c r="J26" s="102" t="s">
        <v>38</v>
      </c>
      <c r="K26" s="102" t="s">
        <v>38</v>
      </c>
      <c r="L26" s="102" t="s">
        <v>38</v>
      </c>
      <c r="M26" s="102" t="s">
        <v>38</v>
      </c>
      <c r="N26" s="102" t="s">
        <v>38</v>
      </c>
      <c r="O26" s="102" t="s">
        <v>38</v>
      </c>
      <c r="P26" s="102" t="s">
        <v>38</v>
      </c>
      <c r="Q26" s="102" t="s">
        <v>38</v>
      </c>
      <c r="R26" s="102" t="s">
        <v>38</v>
      </c>
      <c r="S26" s="102" t="s">
        <v>38</v>
      </c>
      <c r="T26" s="103" t="s">
        <v>38</v>
      </c>
      <c r="U26" s="101" t="s">
        <v>38</v>
      </c>
      <c r="V26" s="104" t="s">
        <v>38</v>
      </c>
      <c r="W26" s="103" t="s">
        <v>38</v>
      </c>
      <c r="X26" s="101" t="s">
        <v>38</v>
      </c>
      <c r="Y26" s="102" t="s">
        <v>38</v>
      </c>
      <c r="Z26" s="102" t="s">
        <v>38</v>
      </c>
      <c r="AA26" s="102" t="s">
        <v>38</v>
      </c>
      <c r="AB26" s="102" t="s">
        <v>38</v>
      </c>
      <c r="AC26" s="102" t="s">
        <v>38</v>
      </c>
      <c r="AD26" s="102" t="s">
        <v>38</v>
      </c>
      <c r="AE26" s="102" t="s">
        <v>38</v>
      </c>
      <c r="AF26" s="103" t="s">
        <v>38</v>
      </c>
      <c r="AG26" s="105" t="s">
        <v>38</v>
      </c>
    </row>
    <row r="27" spans="1:33" ht="10.5" customHeight="1" x14ac:dyDescent="0.25">
      <c r="B27" s="106"/>
      <c r="C27" s="107" t="s">
        <v>42</v>
      </c>
      <c r="D27" s="108" t="s">
        <v>38</v>
      </c>
      <c r="E27" s="109" t="s">
        <v>38</v>
      </c>
      <c r="F27" s="109" t="s">
        <v>38</v>
      </c>
      <c r="G27" s="109" t="s">
        <v>38</v>
      </c>
      <c r="H27" s="109" t="s">
        <v>38</v>
      </c>
      <c r="I27" s="109" t="s">
        <v>38</v>
      </c>
      <c r="J27" s="109" t="s">
        <v>38</v>
      </c>
      <c r="K27" s="109" t="s">
        <v>38</v>
      </c>
      <c r="L27" s="109" t="s">
        <v>38</v>
      </c>
      <c r="M27" s="109" t="s">
        <v>38</v>
      </c>
      <c r="N27" s="109" t="s">
        <v>38</v>
      </c>
      <c r="O27" s="109" t="s">
        <v>38</v>
      </c>
      <c r="P27" s="109" t="s">
        <v>38</v>
      </c>
      <c r="Q27" s="109" t="s">
        <v>38</v>
      </c>
      <c r="R27" s="109" t="s">
        <v>38</v>
      </c>
      <c r="S27" s="109" t="s">
        <v>38</v>
      </c>
      <c r="T27" s="110" t="s">
        <v>38</v>
      </c>
      <c r="U27" s="108" t="s">
        <v>38</v>
      </c>
      <c r="V27" s="111" t="s">
        <v>38</v>
      </c>
      <c r="W27" s="110" t="s">
        <v>38</v>
      </c>
      <c r="X27" s="108" t="s">
        <v>38</v>
      </c>
      <c r="Y27" s="109" t="s">
        <v>38</v>
      </c>
      <c r="Z27" s="109" t="s">
        <v>38</v>
      </c>
      <c r="AA27" s="109" t="s">
        <v>38</v>
      </c>
      <c r="AB27" s="109" t="s">
        <v>38</v>
      </c>
      <c r="AC27" s="109" t="s">
        <v>38</v>
      </c>
      <c r="AD27" s="109" t="s">
        <v>38</v>
      </c>
      <c r="AE27" s="109" t="s">
        <v>38</v>
      </c>
      <c r="AF27" s="110" t="s">
        <v>38</v>
      </c>
      <c r="AG27" s="105" t="s">
        <v>38</v>
      </c>
    </row>
    <row r="28" spans="1:33" ht="10.5" customHeight="1" thickBot="1" x14ac:dyDescent="0.3">
      <c r="B28" s="112"/>
      <c r="C28" s="113" t="s">
        <v>43</v>
      </c>
      <c r="D28" s="114" t="s">
        <v>38</v>
      </c>
      <c r="E28" s="115"/>
      <c r="F28" s="115"/>
      <c r="G28" s="115"/>
      <c r="H28" s="115"/>
      <c r="I28" s="115"/>
      <c r="J28" s="115"/>
      <c r="K28" s="115"/>
      <c r="L28" s="115"/>
      <c r="M28" s="115"/>
      <c r="N28" s="115"/>
      <c r="O28" s="115"/>
      <c r="P28" s="115"/>
      <c r="Q28" s="115"/>
      <c r="R28" s="115"/>
      <c r="S28" s="115"/>
      <c r="T28" s="116"/>
      <c r="U28" s="117"/>
      <c r="V28" s="118"/>
      <c r="W28" s="116"/>
      <c r="X28" s="117"/>
      <c r="Y28" s="115"/>
      <c r="Z28" s="115"/>
      <c r="AA28" s="115"/>
      <c r="AB28" s="115"/>
      <c r="AC28" s="115"/>
      <c r="AD28" s="115"/>
      <c r="AE28" s="115"/>
      <c r="AF28" s="116"/>
      <c r="AG28" s="119"/>
    </row>
    <row r="29" spans="1:33" s="10" customFormat="1" ht="9.75" customHeight="1" thickBot="1" x14ac:dyDescent="0.3">
      <c r="A29" s="120"/>
      <c r="B29" s="121" t="s">
        <v>51</v>
      </c>
      <c r="C29" s="122"/>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4"/>
    </row>
    <row r="30" spans="1:33" s="10" customFormat="1" ht="10.5" customHeight="1" thickBot="1" x14ac:dyDescent="0.3">
      <c r="A30" s="120"/>
      <c r="B30" s="690" t="s">
        <v>52</v>
      </c>
      <c r="C30" s="691"/>
      <c r="D30" s="125" t="s">
        <v>53</v>
      </c>
      <c r="E30" s="126" t="s">
        <v>53</v>
      </c>
      <c r="F30" s="126" t="s">
        <v>53</v>
      </c>
      <c r="G30" s="126" t="s">
        <v>53</v>
      </c>
      <c r="H30" s="126" t="s">
        <v>53</v>
      </c>
      <c r="I30" s="126" t="s">
        <v>53</v>
      </c>
      <c r="J30" s="126" t="s">
        <v>53</v>
      </c>
      <c r="K30" s="126" t="s">
        <v>53</v>
      </c>
      <c r="L30" s="126" t="s">
        <v>53</v>
      </c>
      <c r="M30" s="126" t="s">
        <v>53</v>
      </c>
      <c r="N30" s="126" t="s">
        <v>53</v>
      </c>
      <c r="O30" s="126" t="s">
        <v>53</v>
      </c>
      <c r="P30" s="126" t="s">
        <v>53</v>
      </c>
      <c r="Q30" s="126" t="s">
        <v>53</v>
      </c>
      <c r="R30" s="126" t="s">
        <v>53</v>
      </c>
      <c r="S30" s="126" t="s">
        <v>53</v>
      </c>
      <c r="T30" s="127" t="s">
        <v>53</v>
      </c>
      <c r="U30" s="125" t="s">
        <v>53</v>
      </c>
      <c r="V30" s="128" t="s">
        <v>53</v>
      </c>
      <c r="W30" s="127" t="s">
        <v>53</v>
      </c>
      <c r="X30" s="125" t="s">
        <v>53</v>
      </c>
      <c r="Y30" s="126" t="s">
        <v>53</v>
      </c>
      <c r="Z30" s="126" t="s">
        <v>53</v>
      </c>
      <c r="AA30" s="126" t="s">
        <v>53</v>
      </c>
      <c r="AB30" s="126" t="s">
        <v>53</v>
      </c>
      <c r="AC30" s="126" t="s">
        <v>53</v>
      </c>
      <c r="AD30" s="126" t="s">
        <v>53</v>
      </c>
      <c r="AE30" s="126" t="s">
        <v>53</v>
      </c>
      <c r="AF30" s="127" t="s">
        <v>53</v>
      </c>
      <c r="AG30" s="124"/>
    </row>
    <row r="31" spans="1:33" s="10" customFormat="1" ht="10.5" customHeight="1" thickBot="1" x14ac:dyDescent="0.3">
      <c r="A31" s="120"/>
      <c r="B31" s="608" t="s">
        <v>54</v>
      </c>
      <c r="C31" s="609"/>
      <c r="D31" s="129" t="s">
        <v>53</v>
      </c>
      <c r="E31" s="130" t="s">
        <v>53</v>
      </c>
      <c r="F31" s="130" t="s">
        <v>53</v>
      </c>
      <c r="G31" s="130" t="s">
        <v>53</v>
      </c>
      <c r="H31" s="130" t="s">
        <v>53</v>
      </c>
      <c r="I31" s="130" t="s">
        <v>53</v>
      </c>
      <c r="J31" s="130" t="s">
        <v>53</v>
      </c>
      <c r="K31" s="130" t="s">
        <v>53</v>
      </c>
      <c r="L31" s="130" t="s">
        <v>53</v>
      </c>
      <c r="M31" s="130" t="s">
        <v>53</v>
      </c>
      <c r="N31" s="130" t="s">
        <v>53</v>
      </c>
      <c r="O31" s="130" t="s">
        <v>53</v>
      </c>
      <c r="P31" s="130" t="s">
        <v>53</v>
      </c>
      <c r="Q31" s="130" t="s">
        <v>53</v>
      </c>
      <c r="R31" s="130" t="s">
        <v>53</v>
      </c>
      <c r="S31" s="130" t="s">
        <v>53</v>
      </c>
      <c r="T31" s="131" t="s">
        <v>53</v>
      </c>
      <c r="U31" s="129" t="s">
        <v>53</v>
      </c>
      <c r="V31" s="132" t="s">
        <v>53</v>
      </c>
      <c r="W31" s="131" t="s">
        <v>53</v>
      </c>
      <c r="X31" s="129" t="s">
        <v>53</v>
      </c>
      <c r="Y31" s="130" t="s">
        <v>53</v>
      </c>
      <c r="Z31" s="130" t="s">
        <v>53</v>
      </c>
      <c r="AA31" s="130" t="s">
        <v>53</v>
      </c>
      <c r="AB31" s="130" t="s">
        <v>53</v>
      </c>
      <c r="AC31" s="130" t="s">
        <v>53</v>
      </c>
      <c r="AD31" s="130" t="s">
        <v>53</v>
      </c>
      <c r="AE31" s="130" t="s">
        <v>53</v>
      </c>
      <c r="AF31" s="130" t="s">
        <v>53</v>
      </c>
      <c r="AG31" s="133" t="s">
        <v>53</v>
      </c>
    </row>
    <row r="32" spans="1:33" s="10" customFormat="1" ht="10.5" customHeight="1" x14ac:dyDescent="0.25">
      <c r="A32" s="120"/>
      <c r="B32" s="618" t="s">
        <v>55</v>
      </c>
      <c r="C32" s="619" t="s">
        <v>56</v>
      </c>
      <c r="D32" s="134" t="s">
        <v>53</v>
      </c>
      <c r="E32" s="135" t="s">
        <v>53</v>
      </c>
      <c r="F32" s="135" t="s">
        <v>53</v>
      </c>
      <c r="G32" s="135" t="s">
        <v>53</v>
      </c>
      <c r="H32" s="135" t="s">
        <v>53</v>
      </c>
      <c r="I32" s="135" t="s">
        <v>53</v>
      </c>
      <c r="J32" s="135" t="s">
        <v>53</v>
      </c>
      <c r="K32" s="135" t="s">
        <v>53</v>
      </c>
      <c r="L32" s="135" t="s">
        <v>53</v>
      </c>
      <c r="M32" s="135" t="s">
        <v>53</v>
      </c>
      <c r="N32" s="135" t="s">
        <v>53</v>
      </c>
      <c r="O32" s="135" t="s">
        <v>53</v>
      </c>
      <c r="P32" s="135" t="s">
        <v>53</v>
      </c>
      <c r="Q32" s="135" t="s">
        <v>53</v>
      </c>
      <c r="R32" s="135" t="s">
        <v>53</v>
      </c>
      <c r="S32" s="135" t="s">
        <v>53</v>
      </c>
      <c r="T32" s="135" t="s">
        <v>53</v>
      </c>
      <c r="U32" s="134" t="s">
        <v>53</v>
      </c>
      <c r="V32" s="136" t="s">
        <v>53</v>
      </c>
      <c r="W32" s="137" t="s">
        <v>53</v>
      </c>
      <c r="X32" s="134" t="s">
        <v>53</v>
      </c>
      <c r="Y32" s="135" t="s">
        <v>53</v>
      </c>
      <c r="Z32" s="135" t="s">
        <v>53</v>
      </c>
      <c r="AA32" s="135" t="s">
        <v>53</v>
      </c>
      <c r="AB32" s="135" t="s">
        <v>53</v>
      </c>
      <c r="AC32" s="135" t="s">
        <v>53</v>
      </c>
      <c r="AD32" s="135" t="s">
        <v>53</v>
      </c>
      <c r="AE32" s="135" t="s">
        <v>53</v>
      </c>
      <c r="AF32" s="135" t="s">
        <v>53</v>
      </c>
      <c r="AG32" s="138" t="s">
        <v>53</v>
      </c>
    </row>
    <row r="33" spans="1:33" s="10" customFormat="1" ht="16.5" customHeight="1" thickBot="1" x14ac:dyDescent="0.3">
      <c r="A33" s="120"/>
      <c r="B33" s="620" t="s">
        <v>57</v>
      </c>
      <c r="C33" s="621"/>
      <c r="D33" s="139" t="s">
        <v>53</v>
      </c>
      <c r="E33" s="140" t="s">
        <v>53</v>
      </c>
      <c r="F33" s="140" t="s">
        <v>53</v>
      </c>
      <c r="G33" s="140" t="s">
        <v>53</v>
      </c>
      <c r="H33" s="140" t="s">
        <v>53</v>
      </c>
      <c r="I33" s="140" t="s">
        <v>53</v>
      </c>
      <c r="J33" s="140" t="s">
        <v>53</v>
      </c>
      <c r="K33" s="140" t="s">
        <v>53</v>
      </c>
      <c r="L33" s="140" t="s">
        <v>53</v>
      </c>
      <c r="M33" s="140" t="s">
        <v>53</v>
      </c>
      <c r="N33" s="140" t="s">
        <v>53</v>
      </c>
      <c r="O33" s="140" t="s">
        <v>53</v>
      </c>
      <c r="P33" s="140" t="s">
        <v>53</v>
      </c>
      <c r="Q33" s="140" t="s">
        <v>53</v>
      </c>
      <c r="R33" s="140" t="s">
        <v>53</v>
      </c>
      <c r="S33" s="140" t="s">
        <v>53</v>
      </c>
      <c r="T33" s="140" t="s">
        <v>53</v>
      </c>
      <c r="U33" s="139" t="s">
        <v>53</v>
      </c>
      <c r="V33" s="141" t="s">
        <v>53</v>
      </c>
      <c r="W33" s="142" t="s">
        <v>53</v>
      </c>
      <c r="X33" s="139" t="s">
        <v>53</v>
      </c>
      <c r="Y33" s="140" t="s">
        <v>53</v>
      </c>
      <c r="Z33" s="140" t="s">
        <v>53</v>
      </c>
      <c r="AA33" s="140" t="s">
        <v>53</v>
      </c>
      <c r="AB33" s="140" t="s">
        <v>53</v>
      </c>
      <c r="AC33" s="140" t="s">
        <v>53</v>
      </c>
      <c r="AD33" s="140" t="s">
        <v>53</v>
      </c>
      <c r="AE33" s="140" t="s">
        <v>53</v>
      </c>
      <c r="AF33" s="140" t="s">
        <v>53</v>
      </c>
      <c r="AG33" s="143" t="s">
        <v>53</v>
      </c>
    </row>
    <row r="34" spans="1:33" ht="10.5" customHeight="1" x14ac:dyDescent="0.25">
      <c r="B34" s="144" t="s">
        <v>58</v>
      </c>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122"/>
      <c r="AF34" s="122"/>
      <c r="AG34" s="122"/>
    </row>
    <row r="35" spans="1:33" ht="10.5" customHeight="1" x14ac:dyDescent="0.25">
      <c r="B35" s="144" t="s">
        <v>59</v>
      </c>
      <c r="C35" s="149"/>
      <c r="D35" s="150"/>
      <c r="E35" s="146"/>
      <c r="F35" s="599"/>
      <c r="G35" s="599"/>
      <c r="H35" s="146"/>
      <c r="I35" s="146"/>
      <c r="J35" s="146"/>
      <c r="K35" s="146"/>
      <c r="L35" s="146"/>
      <c r="M35" s="146"/>
      <c r="N35" s="146"/>
      <c r="O35" s="146"/>
      <c r="P35" s="146"/>
      <c r="Q35" s="146"/>
      <c r="R35" s="146"/>
      <c r="S35" s="146"/>
      <c r="T35" s="146"/>
      <c r="U35" s="146"/>
      <c r="V35" s="146"/>
      <c r="W35" s="146"/>
      <c r="X35" s="146"/>
      <c r="Y35" s="146"/>
      <c r="Z35" s="146"/>
      <c r="AA35" s="151"/>
      <c r="AB35" s="151"/>
      <c r="AC35" s="151"/>
      <c r="AD35" s="151"/>
      <c r="AE35" s="151"/>
      <c r="AF35" s="152"/>
      <c r="AG35" s="153"/>
    </row>
    <row r="36" spans="1:33" ht="10.5" customHeight="1" x14ac:dyDescent="0.25">
      <c r="B36" s="154" t="s">
        <v>60</v>
      </c>
      <c r="C36" s="149"/>
      <c r="D36" s="150"/>
      <c r="E36" s="146"/>
      <c r="F36" s="122"/>
      <c r="G36" s="122"/>
      <c r="H36" s="146"/>
      <c r="I36" s="146"/>
      <c r="J36" s="146"/>
      <c r="K36" s="146"/>
      <c r="L36" s="146"/>
      <c r="M36" s="146"/>
      <c r="N36" s="146"/>
      <c r="O36" s="146"/>
      <c r="P36" s="146"/>
      <c r="Q36" s="146"/>
      <c r="R36" s="146"/>
      <c r="S36" s="146"/>
      <c r="T36" s="146"/>
      <c r="U36" s="146"/>
      <c r="V36" s="146"/>
      <c r="W36" s="146"/>
      <c r="X36" s="146"/>
      <c r="Y36" s="146"/>
      <c r="Z36" s="146"/>
      <c r="AA36" s="151"/>
      <c r="AB36" s="151"/>
      <c r="AC36" s="151"/>
      <c r="AD36" s="151"/>
      <c r="AE36" s="151"/>
      <c r="AF36" s="152"/>
      <c r="AG36" s="153"/>
    </row>
    <row r="37" spans="1:33" ht="10.5" customHeight="1" x14ac:dyDescent="0.25">
      <c r="B37" s="154"/>
      <c r="C37" s="149"/>
      <c r="D37" s="150"/>
      <c r="E37" s="146"/>
      <c r="F37" s="122"/>
      <c r="G37" s="122"/>
      <c r="H37" s="146"/>
      <c r="I37" s="146"/>
      <c r="J37" s="146"/>
      <c r="K37" s="146"/>
      <c r="L37" s="146"/>
      <c r="M37" s="146"/>
      <c r="N37" s="146"/>
      <c r="O37" s="146"/>
      <c r="P37" s="146"/>
      <c r="Q37" s="146"/>
      <c r="R37" s="146"/>
      <c r="S37" s="146"/>
      <c r="T37" s="146"/>
      <c r="U37" s="146"/>
      <c r="V37" s="146"/>
      <c r="W37" s="146"/>
      <c r="X37" s="146"/>
      <c r="Y37" s="146"/>
      <c r="Z37" s="146"/>
      <c r="AA37" s="151"/>
      <c r="AB37" s="151"/>
      <c r="AC37" s="151"/>
      <c r="AD37" s="151"/>
      <c r="AE37" s="151"/>
      <c r="AF37" s="152"/>
      <c r="AG37" s="153"/>
    </row>
    <row r="38" spans="1:33" ht="10.5" customHeight="1" x14ac:dyDescent="0.25">
      <c r="B38" s="154"/>
      <c r="C38" s="149"/>
      <c r="D38" s="150"/>
      <c r="E38" s="146"/>
      <c r="F38" s="122"/>
      <c r="G38" s="122"/>
      <c r="H38" s="146"/>
      <c r="I38" s="146"/>
      <c r="J38" s="146"/>
      <c r="K38" s="146"/>
      <c r="L38" s="146"/>
      <c r="M38" s="146"/>
      <c r="N38" s="146"/>
      <c r="O38" s="146"/>
      <c r="P38" s="146"/>
      <c r="Q38" s="146"/>
      <c r="R38" s="146"/>
      <c r="S38" s="146"/>
      <c r="T38" s="146"/>
      <c r="U38" s="146"/>
      <c r="V38" s="146"/>
      <c r="W38" s="146"/>
      <c r="X38" s="146"/>
      <c r="Y38" s="146"/>
      <c r="Z38" s="146"/>
      <c r="AA38" s="151"/>
      <c r="AB38" s="151"/>
      <c r="AC38" s="151"/>
      <c r="AD38" s="151"/>
      <c r="AE38" s="151"/>
      <c r="AF38" s="152"/>
      <c r="AG38" s="153"/>
    </row>
    <row r="39" spans="1:33" ht="10.5" customHeight="1" thickBot="1" x14ac:dyDescent="0.3">
      <c r="B39" s="154"/>
      <c r="C39" s="149"/>
      <c r="D39" s="150"/>
      <c r="E39" s="146"/>
      <c r="F39" s="122"/>
      <c r="G39" s="122"/>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10</v>
      </c>
      <c r="I41" s="22" t="s">
        <v>11</v>
      </c>
      <c r="J41" s="22" t="s">
        <v>67</v>
      </c>
      <c r="K41" s="22" t="s">
        <v>13</v>
      </c>
      <c r="L41" s="22" t="s">
        <v>14</v>
      </c>
      <c r="M41" s="22" t="s">
        <v>15</v>
      </c>
      <c r="N41" s="22" t="s">
        <v>16</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111</v>
      </c>
      <c r="D42" s="160">
        <v>73</v>
      </c>
      <c r="E42" s="160">
        <v>14</v>
      </c>
      <c r="F42" s="160">
        <v>36</v>
      </c>
      <c r="G42" s="160">
        <v>0</v>
      </c>
      <c r="H42" s="160">
        <v>0</v>
      </c>
      <c r="I42" s="160">
        <v>179</v>
      </c>
      <c r="J42" s="160">
        <v>0</v>
      </c>
      <c r="K42" s="160">
        <v>337</v>
      </c>
      <c r="L42" s="160">
        <v>81</v>
      </c>
      <c r="M42" s="160">
        <v>83</v>
      </c>
      <c r="N42" s="160">
        <v>53</v>
      </c>
      <c r="O42" s="160">
        <v>0</v>
      </c>
      <c r="P42" s="160">
        <v>10</v>
      </c>
      <c r="Q42" s="160">
        <v>29</v>
      </c>
      <c r="R42" s="160">
        <v>35</v>
      </c>
      <c r="S42" s="160">
        <v>0</v>
      </c>
      <c r="T42" s="160">
        <v>0</v>
      </c>
      <c r="U42" s="161">
        <v>15</v>
      </c>
      <c r="V42" s="162">
        <v>0</v>
      </c>
      <c r="W42" s="163">
        <v>100</v>
      </c>
      <c r="X42" s="160">
        <v>0</v>
      </c>
      <c r="Y42" s="160">
        <v>0</v>
      </c>
      <c r="Z42" s="160">
        <v>0</v>
      </c>
      <c r="AA42" s="160">
        <v>0</v>
      </c>
      <c r="AB42" s="160">
        <v>0</v>
      </c>
      <c r="AC42" s="160">
        <v>16</v>
      </c>
      <c r="AD42" s="160">
        <v>0</v>
      </c>
      <c r="AE42" s="160">
        <v>0</v>
      </c>
      <c r="AF42" s="164">
        <v>1172</v>
      </c>
      <c r="AG42" s="148"/>
    </row>
    <row r="43" spans="1:33" s="10" customFormat="1" ht="10.5" customHeight="1" x14ac:dyDescent="0.25">
      <c r="A43" s="120"/>
      <c r="B43" s="165" t="s">
        <v>76</v>
      </c>
      <c r="C43" s="166">
        <v>59</v>
      </c>
      <c r="D43" s="166">
        <v>70</v>
      </c>
      <c r="E43" s="166">
        <v>12</v>
      </c>
      <c r="F43" s="166">
        <v>40</v>
      </c>
      <c r="G43" s="166">
        <v>0</v>
      </c>
      <c r="H43" s="166">
        <v>0</v>
      </c>
      <c r="I43" s="166">
        <v>179</v>
      </c>
      <c r="J43" s="166">
        <v>0</v>
      </c>
      <c r="K43" s="166">
        <v>337</v>
      </c>
      <c r="L43" s="166">
        <v>76</v>
      </c>
      <c r="M43" s="166">
        <v>79</v>
      </c>
      <c r="N43" s="166">
        <v>53</v>
      </c>
      <c r="O43" s="166">
        <v>0</v>
      </c>
      <c r="P43" s="166">
        <v>10</v>
      </c>
      <c r="Q43" s="166">
        <v>27</v>
      </c>
      <c r="R43" s="166">
        <v>43</v>
      </c>
      <c r="S43" s="166">
        <v>0</v>
      </c>
      <c r="T43" s="166">
        <v>0</v>
      </c>
      <c r="U43" s="167">
        <v>19</v>
      </c>
      <c r="V43" s="168">
        <v>0</v>
      </c>
      <c r="W43" s="169">
        <v>105</v>
      </c>
      <c r="X43" s="166">
        <v>0</v>
      </c>
      <c r="Y43" s="166">
        <v>0</v>
      </c>
      <c r="Z43" s="166">
        <v>0</v>
      </c>
      <c r="AA43" s="166">
        <v>0</v>
      </c>
      <c r="AB43" s="166">
        <v>0</v>
      </c>
      <c r="AC43" s="166">
        <v>16</v>
      </c>
      <c r="AD43" s="166">
        <v>0</v>
      </c>
      <c r="AE43" s="166">
        <v>0</v>
      </c>
      <c r="AF43" s="170">
        <v>1125</v>
      </c>
      <c r="AG43" s="148"/>
    </row>
    <row r="44" spans="1:33" s="10" customFormat="1" ht="10.5" customHeight="1" thickBot="1" x14ac:dyDescent="0.3">
      <c r="A44" s="120"/>
      <c r="B44" s="171" t="s">
        <v>77</v>
      </c>
      <c r="C44" s="172">
        <v>137</v>
      </c>
      <c r="D44" s="172">
        <v>90</v>
      </c>
      <c r="E44" s="172"/>
      <c r="F44" s="172">
        <v>41</v>
      </c>
      <c r="G44" s="172">
        <v>0</v>
      </c>
      <c r="H44" s="172">
        <v>0</v>
      </c>
      <c r="I44" s="172">
        <v>183</v>
      </c>
      <c r="J44" s="172">
        <v>0</v>
      </c>
      <c r="K44" s="172">
        <v>333</v>
      </c>
      <c r="L44" s="172">
        <v>78</v>
      </c>
      <c r="M44" s="172">
        <v>90</v>
      </c>
      <c r="N44" s="172">
        <v>72</v>
      </c>
      <c r="O44" s="172">
        <v>0</v>
      </c>
      <c r="P44" s="172">
        <v>10</v>
      </c>
      <c r="Q44" s="172">
        <v>34</v>
      </c>
      <c r="R44" s="172">
        <v>35</v>
      </c>
      <c r="S44" s="172">
        <v>0</v>
      </c>
      <c r="T44" s="172">
        <v>0</v>
      </c>
      <c r="U44" s="173">
        <v>43</v>
      </c>
      <c r="V44" s="174">
        <v>92</v>
      </c>
      <c r="W44" s="175" t="s">
        <v>53</v>
      </c>
      <c r="X44" s="172">
        <v>0</v>
      </c>
      <c r="Y44" s="172">
        <v>0</v>
      </c>
      <c r="Z44" s="172">
        <v>0</v>
      </c>
      <c r="AA44" s="172">
        <v>0</v>
      </c>
      <c r="AB44" s="172">
        <v>0</v>
      </c>
      <c r="AC44" s="172">
        <v>18</v>
      </c>
      <c r="AD44" s="172">
        <v>0</v>
      </c>
      <c r="AE44" s="172">
        <v>0</v>
      </c>
      <c r="AF44" s="176">
        <f>SUM(C44:AE44)</f>
        <v>1256</v>
      </c>
      <c r="AG44" s="148"/>
    </row>
    <row r="45" spans="1:33" s="10" customFormat="1" ht="10.5" customHeight="1" thickBot="1" x14ac:dyDescent="0.3">
      <c r="A45" s="120"/>
      <c r="B45" s="171" t="s">
        <v>78</v>
      </c>
      <c r="C45" s="172">
        <v>137</v>
      </c>
      <c r="D45" s="172">
        <v>90</v>
      </c>
      <c r="E45" s="172"/>
      <c r="F45" s="172">
        <v>41</v>
      </c>
      <c r="G45" s="172">
        <v>0</v>
      </c>
      <c r="H45" s="172">
        <v>0</v>
      </c>
      <c r="I45" s="172">
        <v>183</v>
      </c>
      <c r="J45" s="172">
        <v>0</v>
      </c>
      <c r="K45" s="172">
        <v>333</v>
      </c>
      <c r="L45" s="172">
        <v>78</v>
      </c>
      <c r="M45" s="172">
        <v>90</v>
      </c>
      <c r="N45" s="172">
        <v>72</v>
      </c>
      <c r="O45" s="172">
        <v>0</v>
      </c>
      <c r="P45" s="172">
        <v>10</v>
      </c>
      <c r="Q45" s="172">
        <v>34</v>
      </c>
      <c r="R45" s="172">
        <v>35</v>
      </c>
      <c r="S45" s="172">
        <v>0</v>
      </c>
      <c r="T45" s="172">
        <v>0</v>
      </c>
      <c r="U45" s="173">
        <v>43</v>
      </c>
      <c r="V45" s="174">
        <v>92</v>
      </c>
      <c r="W45" s="175" t="s">
        <v>53</v>
      </c>
      <c r="X45" s="172">
        <v>0</v>
      </c>
      <c r="Y45" s="172">
        <v>0</v>
      </c>
      <c r="Z45" s="172">
        <v>0</v>
      </c>
      <c r="AA45" s="172">
        <v>0</v>
      </c>
      <c r="AB45" s="172">
        <v>0</v>
      </c>
      <c r="AC45" s="172">
        <v>18</v>
      </c>
      <c r="AD45" s="172">
        <v>0</v>
      </c>
      <c r="AE45" s="172">
        <v>0</v>
      </c>
      <c r="AF45" s="176">
        <f>SUM(C45:AE45)</f>
        <v>1256</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79</v>
      </c>
      <c r="C47" s="184"/>
      <c r="D47" s="184"/>
      <c r="E47" s="185"/>
      <c r="F47" s="184"/>
      <c r="G47" s="184"/>
      <c r="H47" s="184"/>
      <c r="I47" s="184"/>
      <c r="J47" s="184"/>
      <c r="K47" s="184"/>
      <c r="L47" s="184"/>
      <c r="M47" s="184"/>
      <c r="N47" s="184"/>
      <c r="O47" s="184"/>
      <c r="P47" s="184"/>
      <c r="Q47" s="184"/>
      <c r="R47" s="184"/>
      <c r="S47" s="184"/>
      <c r="T47" s="184"/>
      <c r="U47" s="186"/>
      <c r="V47" s="187"/>
      <c r="W47" s="188"/>
      <c r="X47" s="184"/>
      <c r="Y47" s="184"/>
      <c r="Z47" s="184"/>
      <c r="AA47" s="184"/>
      <c r="AB47" s="184"/>
      <c r="AC47" s="184"/>
      <c r="AD47" s="184"/>
      <c r="AE47" s="184"/>
      <c r="AF47" s="183"/>
      <c r="AG47" s="148"/>
    </row>
    <row r="48" spans="1:33" ht="10.5" customHeight="1" x14ac:dyDescent="0.15">
      <c r="B48" s="159" t="s">
        <v>75</v>
      </c>
      <c r="C48" s="166">
        <v>111</v>
      </c>
      <c r="D48" s="166">
        <v>73</v>
      </c>
      <c r="E48" s="166">
        <v>14</v>
      </c>
      <c r="F48" s="166">
        <v>36</v>
      </c>
      <c r="G48" s="166">
        <v>0</v>
      </c>
      <c r="H48" s="166">
        <v>0</v>
      </c>
      <c r="I48" s="166">
        <v>179</v>
      </c>
      <c r="J48" s="166">
        <v>0</v>
      </c>
      <c r="K48" s="166">
        <v>337</v>
      </c>
      <c r="L48" s="166">
        <v>81</v>
      </c>
      <c r="M48" s="166">
        <v>83</v>
      </c>
      <c r="N48" s="166">
        <v>53</v>
      </c>
      <c r="O48" s="166">
        <v>0</v>
      </c>
      <c r="P48" s="166">
        <v>10</v>
      </c>
      <c r="Q48" s="166">
        <v>29</v>
      </c>
      <c r="R48" s="166">
        <v>35</v>
      </c>
      <c r="S48" s="166">
        <v>0</v>
      </c>
      <c r="T48" s="166">
        <v>0</v>
      </c>
      <c r="U48" s="167">
        <v>15</v>
      </c>
      <c r="V48" s="168">
        <v>0</v>
      </c>
      <c r="W48" s="169">
        <v>100</v>
      </c>
      <c r="X48" s="166">
        <v>0</v>
      </c>
      <c r="Y48" s="166">
        <v>0</v>
      </c>
      <c r="Z48" s="166">
        <v>0</v>
      </c>
      <c r="AA48" s="166">
        <v>0</v>
      </c>
      <c r="AB48" s="166">
        <v>0</v>
      </c>
      <c r="AC48" s="166">
        <v>16</v>
      </c>
      <c r="AD48" s="166">
        <v>0</v>
      </c>
      <c r="AE48" s="166">
        <v>0</v>
      </c>
      <c r="AF48" s="170">
        <v>1172</v>
      </c>
      <c r="AG48" s="189"/>
    </row>
    <row r="49" spans="1:33" ht="10.5" customHeight="1" x14ac:dyDescent="0.25">
      <c r="B49" s="165" t="s">
        <v>76</v>
      </c>
      <c r="C49" s="166">
        <v>59</v>
      </c>
      <c r="D49" s="166">
        <v>70</v>
      </c>
      <c r="E49" s="166">
        <v>12</v>
      </c>
      <c r="F49" s="166">
        <v>40</v>
      </c>
      <c r="G49" s="166">
        <v>0</v>
      </c>
      <c r="H49" s="166">
        <v>0</v>
      </c>
      <c r="I49" s="166">
        <v>179</v>
      </c>
      <c r="J49" s="166">
        <v>0</v>
      </c>
      <c r="K49" s="166">
        <v>337</v>
      </c>
      <c r="L49" s="166">
        <v>76</v>
      </c>
      <c r="M49" s="166">
        <v>79</v>
      </c>
      <c r="N49" s="166">
        <v>53</v>
      </c>
      <c r="O49" s="166">
        <v>0</v>
      </c>
      <c r="P49" s="166">
        <v>10</v>
      </c>
      <c r="Q49" s="166">
        <v>27</v>
      </c>
      <c r="R49" s="166">
        <v>43</v>
      </c>
      <c r="S49" s="166">
        <v>0</v>
      </c>
      <c r="T49" s="166">
        <v>0</v>
      </c>
      <c r="U49" s="167">
        <v>19</v>
      </c>
      <c r="V49" s="168">
        <v>0</v>
      </c>
      <c r="W49" s="169">
        <v>105</v>
      </c>
      <c r="X49" s="166">
        <v>0</v>
      </c>
      <c r="Y49" s="166">
        <v>0</v>
      </c>
      <c r="Z49" s="166">
        <v>0</v>
      </c>
      <c r="AA49" s="166">
        <v>0</v>
      </c>
      <c r="AB49" s="166">
        <v>0</v>
      </c>
      <c r="AC49" s="166">
        <v>16</v>
      </c>
      <c r="AD49" s="166">
        <v>0</v>
      </c>
      <c r="AE49" s="166">
        <v>0</v>
      </c>
      <c r="AF49" s="170">
        <v>1125</v>
      </c>
      <c r="AG49" s="149"/>
    </row>
    <row r="50" spans="1:33" ht="10.5" customHeight="1" thickBot="1" x14ac:dyDescent="0.3">
      <c r="B50" s="171" t="s">
        <v>80</v>
      </c>
      <c r="C50" s="190">
        <v>137</v>
      </c>
      <c r="D50" s="190">
        <v>90</v>
      </c>
      <c r="E50" s="190"/>
      <c r="F50" s="190">
        <v>41</v>
      </c>
      <c r="G50" s="190">
        <v>0</v>
      </c>
      <c r="H50" s="190">
        <v>0</v>
      </c>
      <c r="I50" s="190">
        <v>183</v>
      </c>
      <c r="J50" s="190">
        <v>0</v>
      </c>
      <c r="K50" s="190">
        <v>333</v>
      </c>
      <c r="L50" s="190">
        <v>78</v>
      </c>
      <c r="M50" s="190">
        <v>90</v>
      </c>
      <c r="N50" s="190">
        <v>72</v>
      </c>
      <c r="O50" s="190">
        <v>0</v>
      </c>
      <c r="P50" s="190">
        <v>10</v>
      </c>
      <c r="Q50" s="190">
        <v>34</v>
      </c>
      <c r="R50" s="190">
        <v>35</v>
      </c>
      <c r="S50" s="190">
        <v>0</v>
      </c>
      <c r="T50" s="190">
        <v>0</v>
      </c>
      <c r="U50" s="191">
        <v>43</v>
      </c>
      <c r="V50" s="192">
        <v>92</v>
      </c>
      <c r="W50" s="193" t="s">
        <v>53</v>
      </c>
      <c r="X50" s="190">
        <v>0</v>
      </c>
      <c r="Y50" s="190">
        <v>0</v>
      </c>
      <c r="Z50" s="190">
        <v>0</v>
      </c>
      <c r="AA50" s="190">
        <v>0</v>
      </c>
      <c r="AB50" s="190">
        <v>0</v>
      </c>
      <c r="AC50" s="190">
        <v>18</v>
      </c>
      <c r="AD50" s="190">
        <v>0</v>
      </c>
      <c r="AE50" s="190">
        <v>0</v>
      </c>
      <c r="AF50" s="194">
        <f>SUM(C50:AE50)</f>
        <v>1256</v>
      </c>
      <c r="AG50" s="149"/>
    </row>
    <row r="51" spans="1:33" ht="10.5" customHeight="1" thickBot="1" x14ac:dyDescent="0.3">
      <c r="B51" s="195" t="s">
        <v>81</v>
      </c>
      <c r="C51" s="196" t="s">
        <v>38</v>
      </c>
      <c r="D51" s="196" t="s">
        <v>38</v>
      </c>
      <c r="E51" s="196" t="s">
        <v>38</v>
      </c>
      <c r="F51" s="196" t="s">
        <v>38</v>
      </c>
      <c r="G51" s="196" t="s">
        <v>38</v>
      </c>
      <c r="H51" s="196" t="s">
        <v>38</v>
      </c>
      <c r="I51" s="196" t="s">
        <v>38</v>
      </c>
      <c r="J51" s="196" t="s">
        <v>38</v>
      </c>
      <c r="K51" s="196" t="s">
        <v>38</v>
      </c>
      <c r="L51" s="196" t="s">
        <v>38</v>
      </c>
      <c r="M51" s="196" t="s">
        <v>38</v>
      </c>
      <c r="N51" s="196" t="s">
        <v>38</v>
      </c>
      <c r="O51" s="196" t="s">
        <v>38</v>
      </c>
      <c r="P51" s="196" t="s">
        <v>38</v>
      </c>
      <c r="Q51" s="196" t="s">
        <v>38</v>
      </c>
      <c r="R51" s="196" t="s">
        <v>38</v>
      </c>
      <c r="S51" s="196" t="s">
        <v>38</v>
      </c>
      <c r="T51" s="196" t="s">
        <v>38</v>
      </c>
      <c r="U51" s="197" t="s">
        <v>38</v>
      </c>
      <c r="V51" s="198" t="s">
        <v>38</v>
      </c>
      <c r="W51" s="199" t="s">
        <v>38</v>
      </c>
      <c r="X51" s="196" t="s">
        <v>38</v>
      </c>
      <c r="Y51" s="196" t="s">
        <v>38</v>
      </c>
      <c r="Z51" s="196" t="s">
        <v>38</v>
      </c>
      <c r="AA51" s="196" t="s">
        <v>38</v>
      </c>
      <c r="AB51" s="196" t="s">
        <v>38</v>
      </c>
      <c r="AC51" s="196" t="s">
        <v>38</v>
      </c>
      <c r="AD51" s="196" t="s">
        <v>38</v>
      </c>
      <c r="AE51" s="196" t="s">
        <v>38</v>
      </c>
      <c r="AF51" s="200" t="s">
        <v>38</v>
      </c>
      <c r="AG51" s="149"/>
    </row>
    <row r="52" spans="1:33" ht="10.5" customHeight="1" thickBot="1" x14ac:dyDescent="0.3">
      <c r="B52" s="171" t="s">
        <v>82</v>
      </c>
      <c r="C52" s="190">
        <v>137</v>
      </c>
      <c r="D52" s="190">
        <v>90</v>
      </c>
      <c r="E52" s="190"/>
      <c r="F52" s="190">
        <v>41</v>
      </c>
      <c r="G52" s="190">
        <v>0</v>
      </c>
      <c r="H52" s="190">
        <v>0</v>
      </c>
      <c r="I52" s="190">
        <v>183</v>
      </c>
      <c r="J52" s="190">
        <v>0</v>
      </c>
      <c r="K52" s="190">
        <v>333</v>
      </c>
      <c r="L52" s="190">
        <v>78</v>
      </c>
      <c r="M52" s="190">
        <v>90</v>
      </c>
      <c r="N52" s="190">
        <v>72</v>
      </c>
      <c r="O52" s="190">
        <v>0</v>
      </c>
      <c r="P52" s="190">
        <v>10</v>
      </c>
      <c r="Q52" s="190">
        <v>34</v>
      </c>
      <c r="R52" s="190">
        <v>35</v>
      </c>
      <c r="S52" s="190">
        <v>0</v>
      </c>
      <c r="T52" s="190">
        <v>0</v>
      </c>
      <c r="U52" s="191">
        <v>43</v>
      </c>
      <c r="V52" s="192">
        <v>92</v>
      </c>
      <c r="W52" s="193" t="s">
        <v>53</v>
      </c>
      <c r="X52" s="190">
        <v>0</v>
      </c>
      <c r="Y52" s="190">
        <v>0</v>
      </c>
      <c r="Z52" s="190">
        <v>0</v>
      </c>
      <c r="AA52" s="190">
        <v>0</v>
      </c>
      <c r="AB52" s="190">
        <v>0</v>
      </c>
      <c r="AC52" s="190">
        <v>18</v>
      </c>
      <c r="AD52" s="190">
        <v>0</v>
      </c>
      <c r="AE52" s="190">
        <v>0</v>
      </c>
      <c r="AF52" s="194">
        <f>SUM(C52:AE52)</f>
        <v>1256</v>
      </c>
      <c r="AG52" s="201"/>
    </row>
    <row r="53" spans="1:33" s="206" customFormat="1" ht="10.5" customHeight="1" x14ac:dyDescent="0.25">
      <c r="A53" s="202"/>
      <c r="B53" s="642"/>
      <c r="C53" s="203" t="s">
        <v>83</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10" t="s">
        <v>84</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07"/>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207"/>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AC57" s="148"/>
      <c r="AD57" s="148"/>
      <c r="AE57" s="148"/>
    </row>
    <row r="58" spans="1:33" ht="10.5" customHeight="1" x14ac:dyDescent="0.25">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209" t="s">
        <v>88</v>
      </c>
      <c r="D61" s="209" t="s">
        <v>89</v>
      </c>
      <c r="E61" s="209" t="s">
        <v>90</v>
      </c>
      <c r="F61" s="209" t="s">
        <v>91</v>
      </c>
      <c r="G61" s="209" t="s">
        <v>92</v>
      </c>
      <c r="H61" s="209" t="s">
        <v>69</v>
      </c>
      <c r="I61" s="209" t="s">
        <v>93</v>
      </c>
      <c r="J61" s="209" t="s">
        <v>94</v>
      </c>
      <c r="K61" s="209" t="s">
        <v>8</v>
      </c>
      <c r="L61" s="209" t="s">
        <v>95</v>
      </c>
      <c r="M61" s="594" t="s">
        <v>96</v>
      </c>
      <c r="N61" s="22" t="s">
        <v>97</v>
      </c>
      <c r="O61" s="22" t="s">
        <v>98</v>
      </c>
      <c r="P61" s="22" t="s">
        <v>99</v>
      </c>
      <c r="Q61" s="22" t="s">
        <v>100</v>
      </c>
      <c r="R61" s="22" t="s">
        <v>101</v>
      </c>
      <c r="S61" s="22" t="s">
        <v>102</v>
      </c>
      <c r="T61" s="23" t="s">
        <v>103</v>
      </c>
      <c r="U61" s="210" t="s">
        <v>104</v>
      </c>
      <c r="V61" s="23" t="s">
        <v>359</v>
      </c>
      <c r="W61" s="23" t="s">
        <v>106</v>
      </c>
      <c r="X61" s="23" t="s">
        <v>107</v>
      </c>
      <c r="Y61" s="209"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214" t="s">
        <v>113</v>
      </c>
      <c r="C63" s="186">
        <v>0</v>
      </c>
      <c r="D63" s="184">
        <v>0</v>
      </c>
      <c r="E63" s="184">
        <v>0</v>
      </c>
      <c r="F63" s="184">
        <v>0</v>
      </c>
      <c r="G63" s="184"/>
      <c r="H63" s="184">
        <v>0</v>
      </c>
      <c r="I63" s="184">
        <v>0</v>
      </c>
      <c r="J63" s="184"/>
      <c r="K63" s="184">
        <v>0</v>
      </c>
      <c r="L63" s="184"/>
      <c r="M63" s="188"/>
      <c r="N63" s="215">
        <v>0</v>
      </c>
      <c r="O63" s="216">
        <v>0</v>
      </c>
      <c r="P63" s="216">
        <v>0</v>
      </c>
      <c r="Q63" s="216">
        <v>0</v>
      </c>
      <c r="R63" s="216">
        <v>0</v>
      </c>
      <c r="S63" s="217">
        <v>0</v>
      </c>
      <c r="T63" s="184">
        <v>0</v>
      </c>
      <c r="U63" s="184">
        <v>0</v>
      </c>
      <c r="V63" s="184">
        <v>0</v>
      </c>
      <c r="W63" s="184">
        <v>0</v>
      </c>
      <c r="X63" s="188">
        <v>0</v>
      </c>
      <c r="Y63" s="218"/>
      <c r="Z63" s="219"/>
      <c r="AA63" s="220"/>
    </row>
    <row r="64" spans="1:33" ht="10.5" customHeight="1" x14ac:dyDescent="0.25">
      <c r="B64" s="221" t="s">
        <v>114</v>
      </c>
      <c r="C64" s="222"/>
      <c r="D64" s="223">
        <v>2</v>
      </c>
      <c r="E64" s="223">
        <v>1</v>
      </c>
      <c r="F64" s="223">
        <v>2</v>
      </c>
      <c r="G64" s="224"/>
      <c r="H64" s="224"/>
      <c r="I64" s="223">
        <v>0</v>
      </c>
      <c r="J64" s="223"/>
      <c r="K64" s="223">
        <v>2</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3">
        <v>0</v>
      </c>
      <c r="F65" s="223">
        <v>0</v>
      </c>
      <c r="G65" s="224"/>
      <c r="H65" s="224"/>
      <c r="I65" s="224"/>
      <c r="J65" s="223"/>
      <c r="K65" s="223">
        <v>0</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2</v>
      </c>
      <c r="Z66" s="223">
        <v>2</v>
      </c>
      <c r="AA66" s="228">
        <v>2</v>
      </c>
    </row>
    <row r="67" spans="2:27" ht="10.5" customHeight="1" thickBot="1" x14ac:dyDescent="0.2">
      <c r="B67" s="229" t="s">
        <v>117</v>
      </c>
      <c r="C67" s="230">
        <v>0</v>
      </c>
      <c r="D67" s="231">
        <v>0</v>
      </c>
      <c r="E67" s="231">
        <v>0</v>
      </c>
      <c r="F67" s="231">
        <v>0</v>
      </c>
      <c r="G67" s="231" t="s">
        <v>53</v>
      </c>
      <c r="H67" s="231">
        <v>0</v>
      </c>
      <c r="I67" s="231">
        <v>0</v>
      </c>
      <c r="J67" s="231" t="s">
        <v>53</v>
      </c>
      <c r="K67" s="231" t="s">
        <v>53</v>
      </c>
      <c r="L67" s="231" t="s">
        <v>53</v>
      </c>
      <c r="M67" s="232" t="s">
        <v>53</v>
      </c>
      <c r="N67" s="230" t="s">
        <v>53</v>
      </c>
      <c r="O67" s="231" t="s">
        <v>53</v>
      </c>
      <c r="P67" s="231" t="s">
        <v>53</v>
      </c>
      <c r="Q67" s="231" t="s">
        <v>53</v>
      </c>
      <c r="R67" s="231" t="s">
        <v>53</v>
      </c>
      <c r="S67" s="232" t="s">
        <v>53</v>
      </c>
      <c r="T67" s="233" t="s">
        <v>53</v>
      </c>
      <c r="U67" s="233" t="s">
        <v>53</v>
      </c>
      <c r="V67" s="233" t="s">
        <v>53</v>
      </c>
      <c r="W67" s="233" t="s">
        <v>53</v>
      </c>
      <c r="X67" s="234" t="s">
        <v>53</v>
      </c>
      <c r="Y67" s="235"/>
      <c r="Z67" s="236"/>
      <c r="AA67" s="237"/>
    </row>
    <row r="68" spans="2:27" ht="10.5" customHeight="1" x14ac:dyDescent="0.25">
      <c r="B68" s="238" t="s">
        <v>118</v>
      </c>
      <c r="C68" s="222"/>
      <c r="D68" s="223">
        <v>2</v>
      </c>
      <c r="E68" s="223">
        <v>1</v>
      </c>
      <c r="F68" s="223">
        <v>2</v>
      </c>
      <c r="G68" s="224"/>
      <c r="H68" s="224"/>
      <c r="I68" s="223">
        <v>0</v>
      </c>
      <c r="J68" s="223" t="s">
        <v>53</v>
      </c>
      <c r="K68" s="223" t="s">
        <v>53</v>
      </c>
      <c r="L68" s="223" t="s">
        <v>53</v>
      </c>
      <c r="M68" s="225"/>
      <c r="N68" s="222"/>
      <c r="O68" s="224"/>
      <c r="P68" s="224"/>
      <c r="Q68" s="224"/>
      <c r="R68" s="224"/>
      <c r="S68" s="225"/>
      <c r="T68" s="222"/>
      <c r="U68" s="224"/>
      <c r="V68" s="224"/>
      <c r="W68" s="224"/>
      <c r="X68" s="225"/>
      <c r="Y68" s="222"/>
      <c r="Z68" s="224"/>
      <c r="AA68" s="239"/>
    </row>
    <row r="69" spans="2:27" ht="10.5" customHeight="1" x14ac:dyDescent="0.25">
      <c r="B69" s="238" t="s">
        <v>119</v>
      </c>
      <c r="C69" s="240"/>
      <c r="D69" s="216"/>
      <c r="E69" s="216">
        <v>0</v>
      </c>
      <c r="F69" s="216">
        <v>0</v>
      </c>
      <c r="G69" s="241"/>
      <c r="H69" s="241"/>
      <c r="I69" s="241"/>
      <c r="J69" s="216" t="s">
        <v>53</v>
      </c>
      <c r="K69" s="216" t="s">
        <v>53</v>
      </c>
      <c r="L69" s="216" t="s">
        <v>53</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2</v>
      </c>
      <c r="Z70" s="250">
        <v>2</v>
      </c>
      <c r="AA70" s="251">
        <v>2</v>
      </c>
    </row>
    <row r="71" spans="2:27" ht="9.75" thickBot="1" x14ac:dyDescent="0.3">
      <c r="B71" s="229" t="s">
        <v>121</v>
      </c>
      <c r="C71" s="252">
        <v>0</v>
      </c>
      <c r="D71" s="253">
        <v>0</v>
      </c>
      <c r="E71" s="253">
        <v>0</v>
      </c>
      <c r="F71" s="253">
        <v>0</v>
      </c>
      <c r="G71" s="253" t="s">
        <v>53</v>
      </c>
      <c r="H71" s="253">
        <v>0</v>
      </c>
      <c r="I71" s="253">
        <v>0</v>
      </c>
      <c r="J71" s="253" t="s">
        <v>53</v>
      </c>
      <c r="K71" s="253" t="s">
        <v>53</v>
      </c>
      <c r="L71" s="253" t="s">
        <v>53</v>
      </c>
      <c r="M71" s="254" t="s">
        <v>53</v>
      </c>
      <c r="N71" s="252" t="s">
        <v>53</v>
      </c>
      <c r="O71" s="253" t="s">
        <v>53</v>
      </c>
      <c r="P71" s="253" t="s">
        <v>53</v>
      </c>
      <c r="Q71" s="253" t="s">
        <v>53</v>
      </c>
      <c r="R71" s="253" t="s">
        <v>53</v>
      </c>
      <c r="S71" s="254" t="s">
        <v>53</v>
      </c>
      <c r="T71" s="253" t="s">
        <v>53</v>
      </c>
      <c r="U71" s="253" t="s">
        <v>53</v>
      </c>
      <c r="V71" s="253" t="s">
        <v>53</v>
      </c>
      <c r="W71" s="253" t="s">
        <v>53</v>
      </c>
      <c r="X71" s="254" t="s">
        <v>53</v>
      </c>
      <c r="Y71" s="235"/>
      <c r="Z71" s="236"/>
      <c r="AA71" s="237"/>
    </row>
    <row r="72" spans="2:27" ht="10.5" customHeight="1" x14ac:dyDescent="0.25">
      <c r="B72" s="238" t="s">
        <v>122</v>
      </c>
      <c r="C72" s="222"/>
      <c r="D72" s="223">
        <v>2</v>
      </c>
      <c r="E72" s="223">
        <v>1</v>
      </c>
      <c r="F72" s="223">
        <v>2</v>
      </c>
      <c r="G72" s="224"/>
      <c r="H72" s="224"/>
      <c r="I72" s="223">
        <v>0</v>
      </c>
      <c r="J72" s="223" t="s">
        <v>53</v>
      </c>
      <c r="K72" s="223" t="s">
        <v>53</v>
      </c>
      <c r="L72" s="223" t="s">
        <v>53</v>
      </c>
      <c r="M72" s="225"/>
      <c r="N72" s="222"/>
      <c r="O72" s="224"/>
      <c r="P72" s="224"/>
      <c r="Q72" s="224"/>
      <c r="R72" s="224"/>
      <c r="S72" s="225"/>
      <c r="T72" s="222"/>
      <c r="U72" s="224"/>
      <c r="V72" s="224"/>
      <c r="W72" s="224"/>
      <c r="X72" s="225"/>
      <c r="Y72" s="222"/>
      <c r="Z72" s="224"/>
      <c r="AA72" s="239"/>
    </row>
    <row r="73" spans="2:27" ht="10.5" customHeight="1" x14ac:dyDescent="0.25">
      <c r="B73" s="238" t="s">
        <v>123</v>
      </c>
      <c r="C73" s="240"/>
      <c r="D73" s="216"/>
      <c r="E73" s="216">
        <v>0</v>
      </c>
      <c r="F73" s="216">
        <v>0</v>
      </c>
      <c r="G73" s="241"/>
      <c r="H73" s="241"/>
      <c r="I73" s="241"/>
      <c r="J73" s="216" t="s">
        <v>53</v>
      </c>
      <c r="K73" s="216" t="s">
        <v>53</v>
      </c>
      <c r="L73" s="216" t="s">
        <v>53</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2</v>
      </c>
      <c r="Z74" s="250">
        <v>2</v>
      </c>
      <c r="AA74" s="251">
        <v>2</v>
      </c>
    </row>
    <row r="75" spans="2:27" ht="12" customHeight="1" thickBot="1" x14ac:dyDescent="0.3">
      <c r="B75" s="255" t="s">
        <v>125</v>
      </c>
      <c r="C75" s="687" t="s">
        <v>126</v>
      </c>
      <c r="D75" s="688"/>
      <c r="E75" s="688"/>
      <c r="F75" s="688"/>
      <c r="G75" s="688"/>
      <c r="H75" s="688"/>
      <c r="I75" s="688"/>
      <c r="J75" s="688"/>
      <c r="K75" s="688"/>
      <c r="L75" s="688"/>
      <c r="M75" s="688"/>
      <c r="N75" s="688"/>
      <c r="O75" s="688"/>
      <c r="P75" s="688"/>
      <c r="Q75" s="688"/>
      <c r="R75" s="688"/>
      <c r="S75" s="688"/>
      <c r="T75" s="688"/>
      <c r="U75" s="688"/>
      <c r="V75" s="688"/>
      <c r="W75" s="688"/>
      <c r="X75" s="688"/>
      <c r="Y75" s="688"/>
      <c r="Z75" s="688"/>
      <c r="AA75" s="689"/>
    </row>
    <row r="76" spans="2:27" ht="10.5" customHeight="1" x14ac:dyDescent="0.25">
      <c r="B76" s="256" t="s">
        <v>804</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267"/>
    </row>
    <row r="77" spans="2:27" ht="10.5" customHeight="1" thickBot="1" x14ac:dyDescent="0.3">
      <c r="B77" s="268" t="s">
        <v>805</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8</v>
      </c>
      <c r="Z77" s="223">
        <v>9</v>
      </c>
      <c r="AA77" s="269">
        <v>15</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t="s">
        <v>53</v>
      </c>
      <c r="Z79" s="278" t="s">
        <v>53</v>
      </c>
      <c r="AA79" s="279" t="s">
        <v>53</v>
      </c>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t="s">
        <v>53</v>
      </c>
      <c r="Z81" s="278" t="s">
        <v>53</v>
      </c>
      <c r="AA81" s="279" t="s">
        <v>53</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803</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c r="O85" s="10"/>
      <c r="P85" s="10"/>
      <c r="Q85" s="10"/>
      <c r="R85" s="10"/>
      <c r="S85" s="10"/>
      <c r="T85" s="10"/>
      <c r="U85" s="10"/>
      <c r="V85" s="10"/>
      <c r="W85" s="10"/>
      <c r="AC85" s="148"/>
      <c r="AD85" s="148"/>
      <c r="AE85" s="148"/>
    </row>
    <row r="86" spans="1:31" ht="10.5" customHeight="1" x14ac:dyDescent="0.25">
      <c r="B86" s="282"/>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138</v>
      </c>
      <c r="D89" s="663"/>
      <c r="E89" s="664" t="s">
        <v>139</v>
      </c>
      <c r="F89" s="663"/>
      <c r="G89" s="664" t="s">
        <v>140</v>
      </c>
      <c r="H89" s="663"/>
      <c r="I89" s="664" t="s">
        <v>28</v>
      </c>
      <c r="J89" s="663"/>
      <c r="K89" s="664" t="s">
        <v>141</v>
      </c>
      <c r="L89" s="663"/>
      <c r="M89" s="665" t="s">
        <v>142</v>
      </c>
      <c r="N89" s="666"/>
      <c r="P89" s="661"/>
      <c r="Q89" s="661"/>
      <c r="R89" s="661"/>
      <c r="S89" s="661"/>
      <c r="T89" s="661"/>
      <c r="U89" s="667" t="s">
        <v>143</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148</v>
      </c>
      <c r="W90" s="288" t="s">
        <v>148</v>
      </c>
    </row>
    <row r="91" spans="1:31" ht="10.5" customHeight="1" x14ac:dyDescent="0.25">
      <c r="A91" s="290"/>
      <c r="B91" s="291" t="s">
        <v>149</v>
      </c>
      <c r="C91" s="292">
        <v>5</v>
      </c>
      <c r="D91" s="187">
        <v>5</v>
      </c>
      <c r="E91" s="292">
        <v>3</v>
      </c>
      <c r="F91" s="187">
        <v>4</v>
      </c>
      <c r="G91" s="292">
        <v>1</v>
      </c>
      <c r="H91" s="187">
        <v>1</v>
      </c>
      <c r="I91" s="292">
        <v>0</v>
      </c>
      <c r="J91" s="187">
        <v>0</v>
      </c>
      <c r="K91" s="292">
        <v>1</v>
      </c>
      <c r="L91" s="187">
        <v>1</v>
      </c>
      <c r="M91" s="292">
        <v>0</v>
      </c>
      <c r="N91" s="188">
        <v>0</v>
      </c>
      <c r="P91" s="671" t="s">
        <v>149</v>
      </c>
      <c r="Q91" s="672"/>
      <c r="R91" s="672"/>
      <c r="S91" s="672"/>
      <c r="T91" s="673"/>
      <c r="U91" s="162">
        <v>24</v>
      </c>
      <c r="V91" s="293" t="s">
        <v>38</v>
      </c>
      <c r="W91" s="293" t="s">
        <v>38</v>
      </c>
    </row>
    <row r="92" spans="1:31" ht="10.5" customHeight="1" x14ac:dyDescent="0.25">
      <c r="B92" s="294" t="s">
        <v>150</v>
      </c>
      <c r="C92" s="295">
        <v>4</v>
      </c>
      <c r="D92" s="296">
        <v>3</v>
      </c>
      <c r="E92" s="295">
        <v>3</v>
      </c>
      <c r="F92" s="296">
        <v>1</v>
      </c>
      <c r="G92" s="295">
        <v>2</v>
      </c>
      <c r="H92" s="296">
        <v>2</v>
      </c>
      <c r="I92" s="295">
        <v>0</v>
      </c>
      <c r="J92" s="296">
        <v>0</v>
      </c>
      <c r="K92" s="295">
        <v>0</v>
      </c>
      <c r="L92" s="296">
        <v>0</v>
      </c>
      <c r="M92" s="295">
        <v>0</v>
      </c>
      <c r="N92" s="217">
        <v>0</v>
      </c>
      <c r="P92" s="674" t="s">
        <v>151</v>
      </c>
      <c r="Q92" s="675"/>
      <c r="R92" s="675"/>
      <c r="S92" s="675"/>
      <c r="T92" s="676"/>
      <c r="U92" s="168">
        <v>12</v>
      </c>
      <c r="V92" s="297" t="s">
        <v>38</v>
      </c>
      <c r="W92" s="297" t="s">
        <v>38</v>
      </c>
    </row>
    <row r="93" spans="1:31" ht="10.5" customHeight="1" thickBot="1" x14ac:dyDescent="0.3">
      <c r="B93" s="298" t="s">
        <v>152</v>
      </c>
      <c r="C93" s="299">
        <v>9</v>
      </c>
      <c r="D93" s="174">
        <v>8</v>
      </c>
      <c r="E93" s="299">
        <v>6</v>
      </c>
      <c r="F93" s="174">
        <v>5</v>
      </c>
      <c r="G93" s="299">
        <v>3</v>
      </c>
      <c r="H93" s="174">
        <v>3</v>
      </c>
      <c r="I93" s="299">
        <v>0</v>
      </c>
      <c r="J93" s="174">
        <v>0</v>
      </c>
      <c r="K93" s="299">
        <v>1</v>
      </c>
      <c r="L93" s="174">
        <v>1</v>
      </c>
      <c r="M93" s="299">
        <v>0</v>
      </c>
      <c r="N93" s="175">
        <v>0</v>
      </c>
      <c r="P93" s="677" t="s">
        <v>153</v>
      </c>
      <c r="Q93" s="678"/>
      <c r="R93" s="678"/>
      <c r="S93" s="678"/>
      <c r="T93" s="679"/>
      <c r="U93" s="174">
        <v>36</v>
      </c>
      <c r="V93" s="300">
        <v>29</v>
      </c>
      <c r="W93" s="300">
        <v>29</v>
      </c>
    </row>
    <row r="94" spans="1:31" ht="10.5" customHeight="1" x14ac:dyDescent="0.25">
      <c r="B94" s="301" t="s">
        <v>154</v>
      </c>
      <c r="P94" s="301" t="s">
        <v>155</v>
      </c>
    </row>
    <row r="95" spans="1:31" ht="10.5" customHeight="1" x14ac:dyDescent="0.25">
      <c r="B95" s="10" t="s">
        <v>156</v>
      </c>
    </row>
    <row r="96" spans="1:31" ht="10.5" customHeight="1" x14ac:dyDescent="0.25">
      <c r="B96" s="10" t="s">
        <v>157</v>
      </c>
    </row>
    <row r="97" spans="2:29" ht="10.5" customHeight="1" x14ac:dyDescent="0.25">
      <c r="B97" s="10" t="s">
        <v>158</v>
      </c>
    </row>
    <row r="98" spans="2:29" ht="10.5" customHeight="1" x14ac:dyDescent="0.25">
      <c r="B98" s="10"/>
    </row>
    <row r="99" spans="2:29" ht="10.5" customHeight="1" x14ac:dyDescent="0.25">
      <c r="B99" s="10"/>
    </row>
    <row r="100" spans="2:29" ht="10.5" customHeight="1" x14ac:dyDescent="0.25">
      <c r="B100" s="10"/>
    </row>
    <row r="101" spans="2:29" ht="10.5" customHeight="1" x14ac:dyDescent="0.25">
      <c r="B101" s="10"/>
    </row>
    <row r="102" spans="2:29" ht="8.25" customHeight="1" x14ac:dyDescent="0.25">
      <c r="B102" s="301"/>
    </row>
    <row r="104" spans="2:29" ht="15" customHeight="1" x14ac:dyDescent="0.25">
      <c r="B104" s="302" t="s">
        <v>187</v>
      </c>
      <c r="C104" s="302"/>
      <c r="D104" s="302"/>
      <c r="E104" s="302"/>
      <c r="F104" s="302"/>
      <c r="G104" s="302"/>
      <c r="H104" s="302"/>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2" t="s">
        <v>0</v>
      </c>
      <c r="L105" s="303" t="s">
        <v>189</v>
      </c>
      <c r="M105" s="304"/>
      <c r="N105" s="304"/>
      <c r="O105" s="304"/>
    </row>
    <row r="131" spans="12:15" ht="11.25" customHeight="1" x14ac:dyDescent="0.25"/>
    <row r="132" spans="12:15" ht="18.75" customHeight="1" x14ac:dyDescent="0.25">
      <c r="L132" s="303" t="s">
        <v>190</v>
      </c>
      <c r="M132" s="304"/>
      <c r="N132" s="304"/>
      <c r="O132" s="304"/>
    </row>
  </sheetData>
  <mergeCells count="33">
    <mergeCell ref="B21:C21"/>
    <mergeCell ref="B6:C6"/>
    <mergeCell ref="B10:C10"/>
    <mergeCell ref="B11:C11"/>
    <mergeCell ref="B12:C12"/>
    <mergeCell ref="B15:C15"/>
    <mergeCell ref="Y60:AA60"/>
    <mergeCell ref="B26:C26"/>
    <mergeCell ref="B30:C30"/>
    <mergeCell ref="B31:C31"/>
    <mergeCell ref="B32:C32"/>
    <mergeCell ref="B33:C33"/>
    <mergeCell ref="F34:G34"/>
    <mergeCell ref="F35:G35"/>
    <mergeCell ref="B40:F40"/>
    <mergeCell ref="B53:B54"/>
    <mergeCell ref="B60:F60"/>
    <mergeCell ref="N60:X60"/>
    <mergeCell ref="B88:B89"/>
    <mergeCell ref="P88:T89"/>
    <mergeCell ref="C89:D89"/>
    <mergeCell ref="E89:F89"/>
    <mergeCell ref="G89:H89"/>
    <mergeCell ref="I89:J89"/>
    <mergeCell ref="K89:L89"/>
    <mergeCell ref="M89:N89"/>
    <mergeCell ref="P90:T90"/>
    <mergeCell ref="P91:T91"/>
    <mergeCell ref="P92:T92"/>
    <mergeCell ref="P93:T93"/>
    <mergeCell ref="C62:AA62"/>
    <mergeCell ref="C75:AA75"/>
    <mergeCell ref="U89:W89"/>
  </mergeCells>
  <printOptions horizontalCentered="1"/>
  <pageMargins left="0.19685039370078741" right="0.11811023622047245" top="0.6692913385826772" bottom="0.19685039370078741" header="0.39370078740157483" footer="0.19685039370078741"/>
  <pageSetup paperSize="9" scale="76"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2"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7" width="5" style="1" customWidth="1"/>
    <col min="8" max="8" width="6.42578125" style="1" customWidth="1"/>
    <col min="9" max="9" width="4.7109375" style="1" customWidth="1"/>
    <col min="10" max="10" width="5.140625" style="1" customWidth="1"/>
    <col min="11" max="11" width="5" style="1" customWidth="1"/>
    <col min="12" max="12" width="4.7109375" style="1" customWidth="1"/>
    <col min="13" max="13" width="5.85546875" style="1" customWidth="1"/>
    <col min="14" max="23" width="4.7109375" style="1" customWidth="1"/>
    <col min="24" max="24" width="4.28515625" style="1" customWidth="1"/>
    <col min="25" max="25" width="5.28515625" style="1" customWidth="1"/>
    <col min="26" max="27" width="4.5703125" style="1" customWidth="1"/>
    <col min="28" max="28" width="5.28515625" style="1" customWidth="1"/>
    <col min="29" max="29" width="4.140625" style="1" customWidth="1"/>
    <col min="30" max="30" width="4.7109375" style="1" customWidth="1"/>
    <col min="31" max="31" width="4.85546875" style="1" customWidth="1"/>
    <col min="32" max="32" width="5.85546875" style="1" customWidth="1"/>
    <col min="33" max="33" width="6.140625" style="1" customWidth="1"/>
    <col min="34" max="34" width="2.7109375" style="1" customWidth="1"/>
    <col min="35" max="16384" width="11.42578125" style="1"/>
  </cols>
  <sheetData>
    <row r="1" spans="2:33" ht="3" customHeight="1" x14ac:dyDescent="0.25"/>
    <row r="2" spans="2:33" ht="12.75" customHeight="1" x14ac:dyDescent="0.25">
      <c r="B2" s="2" t="s">
        <v>534</v>
      </c>
      <c r="C2" s="3"/>
      <c r="D2" s="4"/>
      <c r="E2" s="4"/>
      <c r="F2" s="4"/>
      <c r="AF2" s="5"/>
    </row>
    <row r="3" spans="2:33" ht="9" customHeight="1" x14ac:dyDescent="0.25">
      <c r="B3" s="6"/>
      <c r="C3" s="6"/>
      <c r="M3" s="207" t="s">
        <v>535</v>
      </c>
    </row>
    <row r="4" spans="2:33" ht="9.75" customHeight="1" x14ac:dyDescent="0.25">
      <c r="B4" s="8" t="s">
        <v>2</v>
      </c>
      <c r="C4" s="8"/>
      <c r="H4" s="9"/>
      <c r="I4" s="10" t="s">
        <v>3</v>
      </c>
      <c r="M4" s="207" t="s">
        <v>536</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500" t="s">
        <v>29</v>
      </c>
      <c r="AB7" s="500" t="s">
        <v>30</v>
      </c>
      <c r="AC7" s="500" t="s">
        <v>31</v>
      </c>
      <c r="AD7" s="500" t="s">
        <v>32</v>
      </c>
      <c r="AE7" s="500" t="s">
        <v>33</v>
      </c>
      <c r="AF7" s="501"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0</v>
      </c>
      <c r="E9" s="40" t="s">
        <v>38</v>
      </c>
      <c r="F9" s="39">
        <v>9.0347424829403007</v>
      </c>
      <c r="G9" s="39" t="s">
        <v>53</v>
      </c>
      <c r="H9" s="39">
        <v>3.6153580261979998</v>
      </c>
      <c r="I9" s="39">
        <v>41.871836973012002</v>
      </c>
      <c r="J9" s="40" t="s">
        <v>38</v>
      </c>
      <c r="K9" s="39">
        <v>64.337485996685004</v>
      </c>
      <c r="L9" s="39">
        <v>22.580696822895</v>
      </c>
      <c r="M9" s="39">
        <v>11.315873812077999</v>
      </c>
      <c r="N9" s="39">
        <v>4.1758365945558999</v>
      </c>
      <c r="O9" s="39">
        <v>12.233724403407001</v>
      </c>
      <c r="P9" s="39">
        <v>12.535505820481999</v>
      </c>
      <c r="Q9" s="39">
        <v>8.0063819681558002</v>
      </c>
      <c r="R9" s="39">
        <v>4.4471777395825001</v>
      </c>
      <c r="S9" s="39" t="s">
        <v>53</v>
      </c>
      <c r="T9" s="39">
        <v>2.7344704346549999</v>
      </c>
      <c r="U9" s="41">
        <v>8.5716513383844006</v>
      </c>
      <c r="V9" s="42">
        <v>45.258609520808001</v>
      </c>
      <c r="W9" s="43">
        <v>5.1826934951560002</v>
      </c>
      <c r="X9" s="41">
        <v>7.8330000000000002</v>
      </c>
      <c r="Y9" s="39">
        <v>0</v>
      </c>
      <c r="Z9" s="40" t="s">
        <v>38</v>
      </c>
      <c r="AA9" s="40" t="s">
        <v>38</v>
      </c>
      <c r="AB9" s="40" t="s">
        <v>38</v>
      </c>
      <c r="AC9" s="40" t="s">
        <v>38</v>
      </c>
      <c r="AD9" s="40" t="s">
        <v>38</v>
      </c>
      <c r="AE9" s="40" t="s">
        <v>38</v>
      </c>
      <c r="AF9" s="44" t="s">
        <v>38</v>
      </c>
      <c r="AG9" s="45">
        <f>SUM(D9:AF9)</f>
        <v>263.73504542899491</v>
      </c>
    </row>
    <row r="10" spans="2:33" ht="12" customHeight="1" x14ac:dyDescent="0.25">
      <c r="B10" s="602" t="s">
        <v>39</v>
      </c>
      <c r="C10" s="603"/>
      <c r="D10" s="46">
        <v>256.39370838872998</v>
      </c>
      <c r="E10" s="47" t="s">
        <v>38</v>
      </c>
      <c r="F10" s="46">
        <v>14.817302779358</v>
      </c>
      <c r="G10" s="46" t="s">
        <v>53</v>
      </c>
      <c r="H10" s="46">
        <v>3.4090312195535</v>
      </c>
      <c r="I10" s="46">
        <v>6.2399167241958002</v>
      </c>
      <c r="J10" s="47" t="s">
        <v>38</v>
      </c>
      <c r="K10" s="46">
        <v>34.524557747007997</v>
      </c>
      <c r="L10" s="46">
        <v>28.561189985409001</v>
      </c>
      <c r="M10" s="46">
        <v>4.3051575803504001</v>
      </c>
      <c r="N10" s="46">
        <v>8.5832667266826999</v>
      </c>
      <c r="O10" s="46">
        <v>14.883934287682001</v>
      </c>
      <c r="P10" s="46">
        <v>25.076478654494</v>
      </c>
      <c r="Q10" s="46">
        <v>18.173682784743001</v>
      </c>
      <c r="R10" s="46">
        <v>11.505858809766</v>
      </c>
      <c r="S10" s="46" t="s">
        <v>53</v>
      </c>
      <c r="T10" s="46">
        <v>9.4890256766900993</v>
      </c>
      <c r="U10" s="48">
        <v>9.7940534147346998</v>
      </c>
      <c r="V10" s="49">
        <v>2.3553512613557999</v>
      </c>
      <c r="W10" s="50">
        <v>0</v>
      </c>
      <c r="X10" s="48">
        <v>4.8261747982912004E-3</v>
      </c>
      <c r="Y10" s="46">
        <v>173.40802534331121</v>
      </c>
      <c r="Z10" s="47" t="s">
        <v>38</v>
      </c>
      <c r="AA10" s="47" t="s">
        <v>38</v>
      </c>
      <c r="AB10" s="47" t="s">
        <v>38</v>
      </c>
      <c r="AC10" s="47" t="s">
        <v>38</v>
      </c>
      <c r="AD10" s="47" t="s">
        <v>38</v>
      </c>
      <c r="AE10" s="47" t="s">
        <v>38</v>
      </c>
      <c r="AF10" s="51" t="s">
        <v>38</v>
      </c>
      <c r="AG10" s="45">
        <f t="shared" ref="AG10:AG27" si="0">SUM(D10:AF10)</f>
        <v>621.5253675588624</v>
      </c>
    </row>
    <row r="11" spans="2:33" ht="10.5" customHeight="1" x14ac:dyDescent="0.25">
      <c r="B11" s="604" t="s">
        <v>40</v>
      </c>
      <c r="C11" s="605"/>
      <c r="D11" s="46">
        <v>0</v>
      </c>
      <c r="E11" s="47" t="s">
        <v>38</v>
      </c>
      <c r="F11" s="46">
        <v>0</v>
      </c>
      <c r="G11" s="46" t="s">
        <v>53</v>
      </c>
      <c r="H11" s="46">
        <v>0</v>
      </c>
      <c r="I11" s="46">
        <v>0</v>
      </c>
      <c r="J11" s="47" t="s">
        <v>38</v>
      </c>
      <c r="K11" s="46">
        <v>0</v>
      </c>
      <c r="L11" s="46">
        <v>0</v>
      </c>
      <c r="M11" s="46">
        <v>0</v>
      </c>
      <c r="N11" s="46">
        <v>0</v>
      </c>
      <c r="O11" s="46">
        <v>0</v>
      </c>
      <c r="P11" s="46">
        <v>0</v>
      </c>
      <c r="Q11" s="46">
        <v>0</v>
      </c>
      <c r="R11" s="46">
        <v>0</v>
      </c>
      <c r="S11" s="46" t="s">
        <v>53</v>
      </c>
      <c r="T11" s="46">
        <v>0</v>
      </c>
      <c r="U11" s="48">
        <v>0</v>
      </c>
      <c r="V11" s="49">
        <v>0</v>
      </c>
      <c r="W11" s="50">
        <v>0</v>
      </c>
      <c r="X11" s="48">
        <v>0</v>
      </c>
      <c r="Y11" s="46">
        <v>0</v>
      </c>
      <c r="Z11" s="47" t="s">
        <v>38</v>
      </c>
      <c r="AA11" s="47" t="s">
        <v>38</v>
      </c>
      <c r="AB11" s="47" t="s">
        <v>38</v>
      </c>
      <c r="AC11" s="47" t="s">
        <v>38</v>
      </c>
      <c r="AD11" s="47" t="s">
        <v>38</v>
      </c>
      <c r="AE11" s="47" t="s">
        <v>38</v>
      </c>
      <c r="AF11" s="51" t="s">
        <v>38</v>
      </c>
      <c r="AG11" s="45">
        <f t="shared" si="0"/>
        <v>0</v>
      </c>
    </row>
    <row r="12" spans="2:33" ht="17.100000000000001" customHeight="1" x14ac:dyDescent="0.25">
      <c r="B12" s="606" t="s">
        <v>41</v>
      </c>
      <c r="C12" s="607"/>
      <c r="D12" s="46">
        <v>0</v>
      </c>
      <c r="E12" s="47" t="s">
        <v>38</v>
      </c>
      <c r="F12" s="46">
        <v>0</v>
      </c>
      <c r="G12" s="46" t="s">
        <v>53</v>
      </c>
      <c r="H12" s="46">
        <v>0</v>
      </c>
      <c r="I12" s="46">
        <v>0</v>
      </c>
      <c r="J12" s="47" t="s">
        <v>38</v>
      </c>
      <c r="K12" s="46">
        <v>5.83</v>
      </c>
      <c r="L12" s="46">
        <v>0</v>
      </c>
      <c r="M12" s="46">
        <v>0</v>
      </c>
      <c r="N12" s="46">
        <v>0</v>
      </c>
      <c r="O12" s="46">
        <v>0</v>
      </c>
      <c r="P12" s="46">
        <v>0</v>
      </c>
      <c r="Q12" s="46">
        <v>0</v>
      </c>
      <c r="R12" s="46">
        <v>0</v>
      </c>
      <c r="S12" s="46" t="s">
        <v>53</v>
      </c>
      <c r="T12" s="46">
        <v>0</v>
      </c>
      <c r="U12" s="48">
        <v>0</v>
      </c>
      <c r="V12" s="49">
        <v>0</v>
      </c>
      <c r="W12" s="50">
        <v>0</v>
      </c>
      <c r="X12" s="46">
        <v>0</v>
      </c>
      <c r="Y12" s="46">
        <v>19.28</v>
      </c>
      <c r="Z12" s="47" t="s">
        <v>38</v>
      </c>
      <c r="AA12" s="47" t="s">
        <v>38</v>
      </c>
      <c r="AB12" s="47" t="s">
        <v>38</v>
      </c>
      <c r="AC12" s="47" t="s">
        <v>38</v>
      </c>
      <c r="AD12" s="47" t="s">
        <v>38</v>
      </c>
      <c r="AE12" s="47" t="s">
        <v>38</v>
      </c>
      <c r="AF12" s="47" t="s">
        <v>38</v>
      </c>
      <c r="AG12" s="52">
        <f t="shared" si="0"/>
        <v>25.11</v>
      </c>
    </row>
    <row r="13" spans="2:33" ht="10.5" customHeight="1" x14ac:dyDescent="0.25">
      <c r="B13" s="53"/>
      <c r="C13" s="54" t="s">
        <v>42</v>
      </c>
      <c r="D13" s="46">
        <v>256.39370838872998</v>
      </c>
      <c r="E13" s="47" t="s">
        <v>38</v>
      </c>
      <c r="F13" s="46">
        <v>23.852045262298301</v>
      </c>
      <c r="G13" s="46" t="s">
        <v>53</v>
      </c>
      <c r="H13" s="46">
        <v>7.0243892457515003</v>
      </c>
      <c r="I13" s="46">
        <v>48.111753697207803</v>
      </c>
      <c r="J13" s="47" t="s">
        <v>38</v>
      </c>
      <c r="K13" s="46">
        <v>104.69204374369299</v>
      </c>
      <c r="L13" s="46">
        <v>51.141886808304001</v>
      </c>
      <c r="M13" s="46">
        <v>15.621031392428399</v>
      </c>
      <c r="N13" s="46">
        <v>12.7591033212386</v>
      </c>
      <c r="O13" s="46">
        <v>27.117658691089002</v>
      </c>
      <c r="P13" s="46">
        <v>37.611984474975998</v>
      </c>
      <c r="Q13" s="46">
        <v>26.180064752898801</v>
      </c>
      <c r="R13" s="46">
        <v>15.9530365493485</v>
      </c>
      <c r="S13" s="46" t="s">
        <v>53</v>
      </c>
      <c r="T13" s="46">
        <v>12.223496111345099</v>
      </c>
      <c r="U13" s="48">
        <v>18.3657047531191</v>
      </c>
      <c r="V13" s="49">
        <v>47.613960782163801</v>
      </c>
      <c r="W13" s="50">
        <v>5.1826934951560002</v>
      </c>
      <c r="X13" s="48">
        <v>7.8378261747982911</v>
      </c>
      <c r="Y13" s="46">
        <v>192.68802534331121</v>
      </c>
      <c r="Z13" s="47" t="s">
        <v>38</v>
      </c>
      <c r="AA13" s="47" t="s">
        <v>38</v>
      </c>
      <c r="AB13" s="47" t="s">
        <v>38</v>
      </c>
      <c r="AC13" s="47" t="s">
        <v>38</v>
      </c>
      <c r="AD13" s="47" t="s">
        <v>38</v>
      </c>
      <c r="AE13" s="47" t="s">
        <v>38</v>
      </c>
      <c r="AF13" s="51" t="s">
        <v>38</v>
      </c>
      <c r="AG13" s="45">
        <f t="shared" si="0"/>
        <v>910.37041298785721</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5.6935224001817</v>
      </c>
      <c r="E15" s="65" t="s">
        <v>38</v>
      </c>
      <c r="F15" s="64">
        <v>3.7857388401899001</v>
      </c>
      <c r="G15" s="64" t="s">
        <v>53</v>
      </c>
      <c r="H15" s="64">
        <v>0.57633905178502998</v>
      </c>
      <c r="I15" s="64">
        <v>2.7624219825487</v>
      </c>
      <c r="J15" s="65" t="s">
        <v>38</v>
      </c>
      <c r="K15" s="64">
        <v>4.8015450072694001</v>
      </c>
      <c r="L15" s="64">
        <v>12.196937352659999</v>
      </c>
      <c r="M15" s="64">
        <v>1.5199914295593</v>
      </c>
      <c r="N15" s="64">
        <v>1.7638784167027</v>
      </c>
      <c r="O15" s="64">
        <v>1.6500503690068</v>
      </c>
      <c r="P15" s="64">
        <v>5.6256959036751004</v>
      </c>
      <c r="Q15" s="64">
        <v>0.74371415187371004</v>
      </c>
      <c r="R15" s="64">
        <v>1.5216602246213999</v>
      </c>
      <c r="S15" s="64" t="s">
        <v>53</v>
      </c>
      <c r="T15" s="64">
        <v>6.5617648091835E-3</v>
      </c>
      <c r="U15" s="66">
        <v>2.4702853962611</v>
      </c>
      <c r="V15" s="67">
        <v>0.96303392236794005</v>
      </c>
      <c r="W15" s="68">
        <v>0</v>
      </c>
      <c r="X15" s="66">
        <v>9.4800780666378006E-3</v>
      </c>
      <c r="Y15" s="64">
        <v>23.277857238128899</v>
      </c>
      <c r="Z15" s="65" t="s">
        <v>38</v>
      </c>
      <c r="AA15" s="65" t="s">
        <v>38</v>
      </c>
      <c r="AB15" s="65" t="s">
        <v>38</v>
      </c>
      <c r="AC15" s="65" t="s">
        <v>38</v>
      </c>
      <c r="AD15" s="65" t="s">
        <v>38</v>
      </c>
      <c r="AE15" s="65" t="s">
        <v>38</v>
      </c>
      <c r="AF15" s="69" t="s">
        <v>38</v>
      </c>
      <c r="AG15" s="70">
        <f t="shared" si="0"/>
        <v>69.368713529707506</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258</v>
      </c>
      <c r="E17" s="102" t="s">
        <v>38</v>
      </c>
      <c r="F17" s="46">
        <v>17</v>
      </c>
      <c r="G17" s="46" t="s">
        <v>53</v>
      </c>
      <c r="H17" s="46">
        <v>2</v>
      </c>
      <c r="I17" s="46">
        <v>7</v>
      </c>
      <c r="J17" s="102" t="s">
        <v>38</v>
      </c>
      <c r="K17" s="46">
        <v>25</v>
      </c>
      <c r="L17" s="46">
        <v>25</v>
      </c>
      <c r="M17" s="46">
        <v>5</v>
      </c>
      <c r="N17" s="46">
        <v>9</v>
      </c>
      <c r="O17" s="46">
        <v>13</v>
      </c>
      <c r="P17" s="46">
        <v>27</v>
      </c>
      <c r="Q17" s="46">
        <v>15</v>
      </c>
      <c r="R17" s="46">
        <v>11</v>
      </c>
      <c r="S17" s="46" t="s">
        <v>53</v>
      </c>
      <c r="T17" s="46">
        <v>9</v>
      </c>
      <c r="U17" s="48">
        <v>12</v>
      </c>
      <c r="V17" s="49">
        <v>3</v>
      </c>
      <c r="W17" s="50">
        <v>0</v>
      </c>
      <c r="X17" s="48">
        <v>0</v>
      </c>
      <c r="Y17" s="46">
        <v>200</v>
      </c>
      <c r="Z17" s="102" t="s">
        <v>38</v>
      </c>
      <c r="AA17" s="102" t="s">
        <v>38</v>
      </c>
      <c r="AB17" s="102" t="s">
        <v>38</v>
      </c>
      <c r="AC17" s="102" t="s">
        <v>38</v>
      </c>
      <c r="AD17" s="102" t="s">
        <v>38</v>
      </c>
      <c r="AE17" s="102" t="s">
        <v>38</v>
      </c>
      <c r="AF17" s="103" t="s">
        <v>38</v>
      </c>
      <c r="AG17" s="83">
        <f t="shared" si="0"/>
        <v>638</v>
      </c>
    </row>
    <row r="18" spans="1:33" ht="10.5" customHeight="1" thickBot="1" x14ac:dyDescent="0.3">
      <c r="B18" s="84"/>
      <c r="C18" s="85" t="s">
        <v>47</v>
      </c>
      <c r="D18" s="335" t="s">
        <v>38</v>
      </c>
      <c r="E18" s="335" t="s">
        <v>38</v>
      </c>
      <c r="F18" s="336" t="s">
        <v>38</v>
      </c>
      <c r="G18" s="46" t="s">
        <v>53</v>
      </c>
      <c r="H18" s="336" t="s">
        <v>38</v>
      </c>
      <c r="I18" s="336" t="s">
        <v>38</v>
      </c>
      <c r="J18" s="335" t="s">
        <v>38</v>
      </c>
      <c r="K18" s="336" t="s">
        <v>38</v>
      </c>
      <c r="L18" s="336" t="s">
        <v>38</v>
      </c>
      <c r="M18" s="335" t="s">
        <v>38</v>
      </c>
      <c r="N18" s="335" t="s">
        <v>38</v>
      </c>
      <c r="O18" s="335" t="s">
        <v>38</v>
      </c>
      <c r="P18" s="335" t="s">
        <v>38</v>
      </c>
      <c r="Q18" s="335" t="s">
        <v>38</v>
      </c>
      <c r="R18" s="335" t="s">
        <v>38</v>
      </c>
      <c r="S18" s="351" t="s">
        <v>53</v>
      </c>
      <c r="T18" s="335" t="s">
        <v>38</v>
      </c>
      <c r="U18" s="337" t="s">
        <v>38</v>
      </c>
      <c r="V18" s="338" t="s">
        <v>38</v>
      </c>
      <c r="W18" s="339" t="s">
        <v>38</v>
      </c>
      <c r="X18" s="335" t="s">
        <v>38</v>
      </c>
      <c r="Y18" s="335" t="s">
        <v>38</v>
      </c>
      <c r="Z18" s="335" t="s">
        <v>38</v>
      </c>
      <c r="AA18" s="335" t="s">
        <v>38</v>
      </c>
      <c r="AB18" s="335" t="s">
        <v>38</v>
      </c>
      <c r="AC18" s="335" t="s">
        <v>38</v>
      </c>
      <c r="AD18" s="335" t="s">
        <v>38</v>
      </c>
      <c r="AE18" s="335" t="s">
        <v>38</v>
      </c>
      <c r="AF18" s="335" t="s">
        <v>38</v>
      </c>
      <c r="AG18" s="340" t="s">
        <v>38</v>
      </c>
    </row>
    <row r="19" spans="1:33" ht="10.5" customHeight="1" x14ac:dyDescent="0.25">
      <c r="B19" s="86"/>
      <c r="C19" s="87" t="s">
        <v>537</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692" t="s">
        <v>538</v>
      </c>
      <c r="C20" s="693"/>
      <c r="D20" s="352">
        <v>0</v>
      </c>
      <c r="E20" s="97" t="s">
        <v>38</v>
      </c>
      <c r="F20" s="353">
        <v>3</v>
      </c>
      <c r="G20" s="353" t="s">
        <v>53</v>
      </c>
      <c r="H20" s="97" t="s">
        <v>38</v>
      </c>
      <c r="I20" s="353">
        <v>14.7</v>
      </c>
      <c r="J20" s="353">
        <v>1.4</v>
      </c>
      <c r="K20" s="353">
        <v>12.9</v>
      </c>
      <c r="L20" s="353">
        <v>4.8</v>
      </c>
      <c r="M20" s="353">
        <v>3</v>
      </c>
      <c r="N20" s="353">
        <v>3.5</v>
      </c>
      <c r="O20" s="353">
        <v>1.6</v>
      </c>
      <c r="P20" s="353">
        <v>3.1</v>
      </c>
      <c r="Q20" s="353">
        <v>1.5</v>
      </c>
      <c r="R20" s="354">
        <v>1.9</v>
      </c>
      <c r="S20" s="354" t="s">
        <v>53</v>
      </c>
      <c r="T20" s="355">
        <v>0.6</v>
      </c>
      <c r="U20" s="96">
        <v>0</v>
      </c>
      <c r="V20" s="99">
        <v>0</v>
      </c>
      <c r="W20" s="355">
        <v>11.7</v>
      </c>
      <c r="X20" s="96" t="s">
        <v>38</v>
      </c>
      <c r="Y20" s="354">
        <v>4.0999999999999996</v>
      </c>
      <c r="Z20" s="97" t="s">
        <v>38</v>
      </c>
      <c r="AA20" s="354">
        <v>11.5</v>
      </c>
      <c r="AB20" s="97" t="s">
        <v>38</v>
      </c>
      <c r="AC20" s="97" t="s">
        <v>38</v>
      </c>
      <c r="AD20" s="97" t="s">
        <v>38</v>
      </c>
      <c r="AE20" s="97" t="s">
        <v>38</v>
      </c>
      <c r="AF20" s="97" t="s">
        <v>38</v>
      </c>
      <c r="AG20" s="356">
        <f t="shared" si="0"/>
        <v>79.3</v>
      </c>
    </row>
    <row r="21" spans="1:33" ht="29.25" customHeight="1" x14ac:dyDescent="0.25">
      <c r="B21" s="612" t="s">
        <v>539</v>
      </c>
      <c r="C21" s="613"/>
      <c r="D21" s="357">
        <v>261</v>
      </c>
      <c r="E21" s="102" t="s">
        <v>38</v>
      </c>
      <c r="F21" s="358">
        <v>16</v>
      </c>
      <c r="G21" s="358" t="s">
        <v>53</v>
      </c>
      <c r="H21" s="102" t="s">
        <v>38</v>
      </c>
      <c r="I21" s="358">
        <v>0</v>
      </c>
      <c r="J21" s="358">
        <v>0.4</v>
      </c>
      <c r="K21" s="358">
        <f>26+1.8</f>
        <v>27.8</v>
      </c>
      <c r="L21" s="358">
        <v>25</v>
      </c>
      <c r="M21" s="358">
        <v>7</v>
      </c>
      <c r="N21" s="358">
        <v>8</v>
      </c>
      <c r="O21" s="358">
        <v>14</v>
      </c>
      <c r="P21" s="358">
        <v>27</v>
      </c>
      <c r="Q21" s="358">
        <v>14</v>
      </c>
      <c r="R21" s="359">
        <v>11</v>
      </c>
      <c r="S21" s="359" t="s">
        <v>53</v>
      </c>
      <c r="T21" s="360">
        <v>9</v>
      </c>
      <c r="U21" s="101">
        <v>0</v>
      </c>
      <c r="V21" s="104">
        <v>0</v>
      </c>
      <c r="W21" s="360">
        <v>16</v>
      </c>
      <c r="X21" s="101" t="s">
        <v>38</v>
      </c>
      <c r="Y21" s="359">
        <f>171+12.5</f>
        <v>183.5</v>
      </c>
      <c r="Z21" s="102" t="s">
        <v>38</v>
      </c>
      <c r="AA21" s="359">
        <f>16+1.2</f>
        <v>17.2</v>
      </c>
      <c r="AB21" s="102" t="s">
        <v>38</v>
      </c>
      <c r="AC21" s="102" t="s">
        <v>38</v>
      </c>
      <c r="AD21" s="102" t="s">
        <v>38</v>
      </c>
      <c r="AE21" s="102" t="s">
        <v>38</v>
      </c>
      <c r="AF21" s="102" t="s">
        <v>38</v>
      </c>
      <c r="AG21" s="361">
        <f t="shared" si="0"/>
        <v>636.90000000000009</v>
      </c>
    </row>
    <row r="22" spans="1:33" ht="10.5" customHeight="1" x14ac:dyDescent="0.25">
      <c r="B22" s="362"/>
      <c r="C22" s="363" t="s">
        <v>540</v>
      </c>
      <c r="D22" s="364">
        <f>D21+D20</f>
        <v>261</v>
      </c>
      <c r="E22" s="109" t="s">
        <v>38</v>
      </c>
      <c r="F22" s="365">
        <f>F21+F20</f>
        <v>19</v>
      </c>
      <c r="G22" s="365" t="s">
        <v>53</v>
      </c>
      <c r="H22" s="109" t="s">
        <v>38</v>
      </c>
      <c r="I22" s="365">
        <f>I21+I20</f>
        <v>14.7</v>
      </c>
      <c r="J22" s="365">
        <f>J21+J20</f>
        <v>1.7999999999999998</v>
      </c>
      <c r="K22" s="365">
        <f t="shared" ref="K22:R22" si="1">K21+K20</f>
        <v>40.700000000000003</v>
      </c>
      <c r="L22" s="365">
        <f t="shared" si="1"/>
        <v>29.8</v>
      </c>
      <c r="M22" s="365">
        <f t="shared" si="1"/>
        <v>10</v>
      </c>
      <c r="N22" s="365">
        <f t="shared" si="1"/>
        <v>11.5</v>
      </c>
      <c r="O22" s="365">
        <f t="shared" si="1"/>
        <v>15.6</v>
      </c>
      <c r="P22" s="365">
        <f t="shared" si="1"/>
        <v>30.1</v>
      </c>
      <c r="Q22" s="365">
        <f t="shared" si="1"/>
        <v>15.5</v>
      </c>
      <c r="R22" s="365">
        <f t="shared" si="1"/>
        <v>12.9</v>
      </c>
      <c r="S22" s="366" t="s">
        <v>53</v>
      </c>
      <c r="T22" s="367">
        <f>T21+T20</f>
        <v>9.6</v>
      </c>
      <c r="U22" s="108">
        <v>0</v>
      </c>
      <c r="V22" s="111">
        <v>0</v>
      </c>
      <c r="W22" s="367">
        <f t="shared" ref="W22" si="2">W20+W21</f>
        <v>27.7</v>
      </c>
      <c r="X22" s="108" t="s">
        <v>38</v>
      </c>
      <c r="Y22" s="366">
        <f>Y21+Y20</f>
        <v>187.6</v>
      </c>
      <c r="Z22" s="109" t="s">
        <v>38</v>
      </c>
      <c r="AA22" s="366">
        <f>AA21+AA20</f>
        <v>28.7</v>
      </c>
      <c r="AB22" s="109" t="s">
        <v>38</v>
      </c>
      <c r="AC22" s="109" t="s">
        <v>38</v>
      </c>
      <c r="AD22" s="109" t="s">
        <v>38</v>
      </c>
      <c r="AE22" s="109" t="s">
        <v>38</v>
      </c>
      <c r="AF22" s="109" t="s">
        <v>38</v>
      </c>
      <c r="AG22" s="361">
        <f t="shared" si="0"/>
        <v>716.2</v>
      </c>
    </row>
    <row r="23" spans="1:33" ht="10.5" customHeight="1" thickBot="1" x14ac:dyDescent="0.3">
      <c r="B23" s="112"/>
      <c r="C23" s="113" t="s">
        <v>43</v>
      </c>
      <c r="D23" s="114" t="s">
        <v>38</v>
      </c>
      <c r="E23" s="115"/>
      <c r="F23" s="115"/>
      <c r="G23" s="115"/>
      <c r="H23" s="115"/>
      <c r="I23" s="115"/>
      <c r="J23" s="115"/>
      <c r="K23" s="115"/>
      <c r="L23" s="115"/>
      <c r="M23" s="115"/>
      <c r="N23" s="115"/>
      <c r="O23" s="115"/>
      <c r="P23" s="115"/>
      <c r="Q23" s="115"/>
      <c r="R23" s="115"/>
      <c r="S23" s="115"/>
      <c r="T23" s="116"/>
      <c r="U23" s="117"/>
      <c r="V23" s="118"/>
      <c r="W23" s="116"/>
      <c r="X23" s="117"/>
      <c r="Y23" s="115"/>
      <c r="Z23" s="115"/>
      <c r="AA23" s="115"/>
      <c r="AB23" s="115"/>
      <c r="AC23" s="115"/>
      <c r="AD23" s="115"/>
      <c r="AE23" s="115"/>
      <c r="AF23" s="116"/>
      <c r="AG23" s="119"/>
    </row>
    <row r="24" spans="1:33" ht="10.5" customHeight="1" x14ac:dyDescent="0.25">
      <c r="B24" s="86"/>
      <c r="C24" s="87" t="s">
        <v>541</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542</v>
      </c>
      <c r="D25" s="368">
        <v>0</v>
      </c>
      <c r="E25" s="97" t="s">
        <v>38</v>
      </c>
      <c r="F25" s="354">
        <v>4</v>
      </c>
      <c r="G25" s="354">
        <v>1</v>
      </c>
      <c r="H25" s="354">
        <v>6.5</v>
      </c>
      <c r="I25" s="354">
        <v>16.5</v>
      </c>
      <c r="J25" s="354">
        <v>1</v>
      </c>
      <c r="K25" s="354">
        <v>18</v>
      </c>
      <c r="L25" s="354">
        <v>8.5</v>
      </c>
      <c r="M25" s="354">
        <v>5.5</v>
      </c>
      <c r="N25" s="354">
        <v>3</v>
      </c>
      <c r="O25" s="354">
        <v>2.5</v>
      </c>
      <c r="P25" s="354">
        <v>5.5</v>
      </c>
      <c r="Q25" s="354">
        <v>2.5</v>
      </c>
      <c r="R25" s="354">
        <v>2</v>
      </c>
      <c r="S25" s="354">
        <v>1</v>
      </c>
      <c r="T25" s="355">
        <v>1</v>
      </c>
      <c r="U25" s="368">
        <v>0</v>
      </c>
      <c r="V25" s="369">
        <v>0</v>
      </c>
      <c r="W25" s="355">
        <v>26.5</v>
      </c>
      <c r="X25" s="368">
        <v>1</v>
      </c>
      <c r="Y25" s="354">
        <v>0</v>
      </c>
      <c r="Z25" s="97" t="s">
        <v>38</v>
      </c>
      <c r="AA25" s="354">
        <v>14</v>
      </c>
      <c r="AB25" s="97" t="s">
        <v>38</v>
      </c>
      <c r="AC25" s="97" t="s">
        <v>38</v>
      </c>
      <c r="AD25" s="97" t="s">
        <v>38</v>
      </c>
      <c r="AE25" s="97" t="s">
        <v>38</v>
      </c>
      <c r="AF25" s="97" t="s">
        <v>38</v>
      </c>
      <c r="AG25" s="356">
        <f t="shared" si="0"/>
        <v>120</v>
      </c>
    </row>
    <row r="26" spans="1:33" ht="30" customHeight="1" x14ac:dyDescent="0.25">
      <c r="B26" s="612" t="s">
        <v>543</v>
      </c>
      <c r="C26" s="613"/>
      <c r="D26" s="370">
        <v>279</v>
      </c>
      <c r="E26" s="102" t="s">
        <v>38</v>
      </c>
      <c r="F26" s="359">
        <v>14.5</v>
      </c>
      <c r="G26" s="359">
        <v>0</v>
      </c>
      <c r="H26" s="359">
        <v>10</v>
      </c>
      <c r="I26" s="359">
        <v>6.5</v>
      </c>
      <c r="J26" s="359">
        <v>0</v>
      </c>
      <c r="K26" s="359">
        <v>28</v>
      </c>
      <c r="L26" s="359">
        <v>27.5</v>
      </c>
      <c r="M26" s="359">
        <v>4.5</v>
      </c>
      <c r="N26" s="359">
        <v>17</v>
      </c>
      <c r="O26" s="359">
        <v>13.5</v>
      </c>
      <c r="P26" s="359">
        <v>27</v>
      </c>
      <c r="Q26" s="359">
        <v>14</v>
      </c>
      <c r="R26" s="359">
        <v>10.5</v>
      </c>
      <c r="S26" s="359">
        <v>0</v>
      </c>
      <c r="T26" s="360">
        <v>9</v>
      </c>
      <c r="U26" s="370">
        <v>0</v>
      </c>
      <c r="V26" s="371">
        <v>0</v>
      </c>
      <c r="W26" s="360">
        <v>16.5</v>
      </c>
      <c r="X26" s="370">
        <v>0</v>
      </c>
      <c r="Y26" s="359">
        <v>210</v>
      </c>
      <c r="Z26" s="102" t="s">
        <v>38</v>
      </c>
      <c r="AA26" s="359">
        <v>17.5</v>
      </c>
      <c r="AB26" s="102" t="s">
        <v>38</v>
      </c>
      <c r="AC26" s="102" t="s">
        <v>38</v>
      </c>
      <c r="AD26" s="102" t="s">
        <v>38</v>
      </c>
      <c r="AE26" s="102" t="s">
        <v>38</v>
      </c>
      <c r="AF26" s="102" t="s">
        <v>38</v>
      </c>
      <c r="AG26" s="361">
        <f t="shared" si="0"/>
        <v>705</v>
      </c>
    </row>
    <row r="27" spans="1:33" ht="10.5" customHeight="1" x14ac:dyDescent="0.25">
      <c r="B27" s="106"/>
      <c r="C27" s="107" t="s">
        <v>544</v>
      </c>
      <c r="D27" s="372">
        <f>D25+D26</f>
        <v>279</v>
      </c>
      <c r="E27" s="109" t="s">
        <v>38</v>
      </c>
      <c r="F27" s="366">
        <f>F25+F26</f>
        <v>18.5</v>
      </c>
      <c r="G27" s="366">
        <f t="shared" ref="G27:Y27" si="3">G25+G26</f>
        <v>1</v>
      </c>
      <c r="H27" s="366">
        <f t="shared" si="3"/>
        <v>16.5</v>
      </c>
      <c r="I27" s="366">
        <f t="shared" si="3"/>
        <v>23</v>
      </c>
      <c r="J27" s="366">
        <f t="shared" si="3"/>
        <v>1</v>
      </c>
      <c r="K27" s="366">
        <f>K25+K26</f>
        <v>46</v>
      </c>
      <c r="L27" s="366">
        <f t="shared" si="3"/>
        <v>36</v>
      </c>
      <c r="M27" s="366">
        <f t="shared" si="3"/>
        <v>10</v>
      </c>
      <c r="N27" s="366">
        <f t="shared" si="3"/>
        <v>20</v>
      </c>
      <c r="O27" s="366">
        <f t="shared" si="3"/>
        <v>16</v>
      </c>
      <c r="P27" s="366">
        <f t="shared" si="3"/>
        <v>32.5</v>
      </c>
      <c r="Q27" s="366">
        <f t="shared" si="3"/>
        <v>16.5</v>
      </c>
      <c r="R27" s="366">
        <f t="shared" si="3"/>
        <v>12.5</v>
      </c>
      <c r="S27" s="366">
        <f t="shared" si="3"/>
        <v>1</v>
      </c>
      <c r="T27" s="367">
        <f t="shared" si="3"/>
        <v>10</v>
      </c>
      <c r="U27" s="372">
        <f t="shared" si="3"/>
        <v>0</v>
      </c>
      <c r="V27" s="373">
        <f t="shared" si="3"/>
        <v>0</v>
      </c>
      <c r="W27" s="367">
        <f t="shared" si="3"/>
        <v>43</v>
      </c>
      <c r="X27" s="372">
        <f t="shared" si="3"/>
        <v>1</v>
      </c>
      <c r="Y27" s="366">
        <f t="shared" si="3"/>
        <v>210</v>
      </c>
      <c r="Z27" s="109" t="s">
        <v>38</v>
      </c>
      <c r="AA27" s="366">
        <f>AA25+AA26</f>
        <v>31.5</v>
      </c>
      <c r="AB27" s="109" t="s">
        <v>38</v>
      </c>
      <c r="AC27" s="109" t="s">
        <v>38</v>
      </c>
      <c r="AD27" s="109" t="s">
        <v>38</v>
      </c>
      <c r="AE27" s="109" t="s">
        <v>38</v>
      </c>
      <c r="AF27" s="109" t="s">
        <v>38</v>
      </c>
      <c r="AG27" s="361">
        <f t="shared" si="0"/>
        <v>825</v>
      </c>
    </row>
    <row r="28" spans="1:33" ht="10.5" customHeight="1" thickBot="1" x14ac:dyDescent="0.3">
      <c r="B28" s="112"/>
      <c r="C28" s="113" t="s">
        <v>43</v>
      </c>
      <c r="D28" s="114">
        <v>25</v>
      </c>
      <c r="E28" s="115"/>
      <c r="F28" s="115"/>
      <c r="G28" s="115"/>
      <c r="H28" s="115"/>
      <c r="I28" s="115"/>
      <c r="J28" s="115"/>
      <c r="K28" s="115"/>
      <c r="L28" s="115"/>
      <c r="M28" s="115"/>
      <c r="N28" s="115"/>
      <c r="O28" s="115"/>
      <c r="P28" s="115"/>
      <c r="Q28" s="115"/>
      <c r="R28" s="115"/>
      <c r="S28" s="115"/>
      <c r="T28" s="116"/>
      <c r="U28" s="117"/>
      <c r="V28" s="118"/>
      <c r="W28" s="116"/>
      <c r="X28" s="117"/>
      <c r="Y28" s="115"/>
      <c r="Z28" s="115"/>
      <c r="AA28" s="115"/>
      <c r="AB28" s="115"/>
      <c r="AC28" s="115"/>
      <c r="AD28" s="115"/>
      <c r="AE28" s="115"/>
      <c r="AF28" s="116"/>
      <c r="AG28" s="119"/>
    </row>
    <row r="29" spans="1:33" s="10" customFormat="1" ht="10.5" customHeight="1" thickBot="1" x14ac:dyDescent="0.3">
      <c r="A29" s="120"/>
      <c r="B29" s="121" t="s">
        <v>51</v>
      </c>
      <c r="C29" s="344"/>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4"/>
    </row>
    <row r="30" spans="1:33" s="10" customFormat="1" ht="10.5" customHeight="1" thickBot="1" x14ac:dyDescent="0.3">
      <c r="A30" s="120"/>
      <c r="B30" s="690" t="s">
        <v>52</v>
      </c>
      <c r="C30" s="691"/>
      <c r="D30" s="374">
        <v>0.97</v>
      </c>
      <c r="E30" s="375" t="s">
        <v>38</v>
      </c>
      <c r="F30" s="376">
        <v>1.27</v>
      </c>
      <c r="G30" s="375" t="s">
        <v>38</v>
      </c>
      <c r="H30" s="376">
        <v>0.8</v>
      </c>
      <c r="I30" s="376">
        <v>2.0099999999999998</v>
      </c>
      <c r="J30" s="375" t="s">
        <v>38</v>
      </c>
      <c r="K30" s="376">
        <v>2.2799999999999998</v>
      </c>
      <c r="L30" s="376">
        <v>1.44</v>
      </c>
      <c r="M30" s="376">
        <v>1.65</v>
      </c>
      <c r="N30" s="376">
        <v>1.06</v>
      </c>
      <c r="O30" s="376">
        <v>1.53</v>
      </c>
      <c r="P30" s="376">
        <v>1.18</v>
      </c>
      <c r="Q30" s="376">
        <v>1.4</v>
      </c>
      <c r="R30" s="376">
        <v>1.26</v>
      </c>
      <c r="S30" s="375" t="s">
        <v>38</v>
      </c>
      <c r="T30" s="377">
        <v>1.19</v>
      </c>
      <c r="U30" s="378" t="s">
        <v>38</v>
      </c>
      <c r="V30" s="379" t="s">
        <v>38</v>
      </c>
      <c r="W30" s="380" t="s">
        <v>38</v>
      </c>
      <c r="X30" s="374">
        <v>7.6</v>
      </c>
      <c r="Y30" s="376">
        <v>0.85</v>
      </c>
      <c r="Z30" s="375" t="s">
        <v>38</v>
      </c>
      <c r="AA30" s="375" t="s">
        <v>38</v>
      </c>
      <c r="AB30" s="375" t="s">
        <v>38</v>
      </c>
      <c r="AC30" s="375" t="s">
        <v>38</v>
      </c>
      <c r="AD30" s="375" t="s">
        <v>38</v>
      </c>
      <c r="AE30" s="375" t="s">
        <v>38</v>
      </c>
      <c r="AF30" s="380" t="s">
        <v>38</v>
      </c>
      <c r="AG30" s="381"/>
    </row>
    <row r="31" spans="1:33" s="10" customFormat="1" ht="10.5" customHeight="1" thickBot="1" x14ac:dyDescent="0.3">
      <c r="A31" s="120"/>
      <c r="B31" s="608" t="s">
        <v>545</v>
      </c>
      <c r="C31" s="609"/>
      <c r="D31" s="382">
        <v>270.60000000000002</v>
      </c>
      <c r="E31" s="383" t="s">
        <v>53</v>
      </c>
      <c r="F31" s="383">
        <v>23.5</v>
      </c>
      <c r="G31" s="383">
        <v>1</v>
      </c>
      <c r="H31" s="383">
        <v>13.2</v>
      </c>
      <c r="I31" s="383">
        <v>46.2</v>
      </c>
      <c r="J31" s="383">
        <v>1</v>
      </c>
      <c r="K31" s="383">
        <v>104.9</v>
      </c>
      <c r="L31" s="383">
        <v>51.8</v>
      </c>
      <c r="M31" s="383">
        <v>16.5</v>
      </c>
      <c r="N31" s="383">
        <v>21.2</v>
      </c>
      <c r="O31" s="383">
        <v>24.5</v>
      </c>
      <c r="P31" s="383">
        <v>38.4</v>
      </c>
      <c r="Q31" s="383">
        <v>23.1</v>
      </c>
      <c r="R31" s="383">
        <v>15.8</v>
      </c>
      <c r="S31" s="383">
        <v>1</v>
      </c>
      <c r="T31" s="384">
        <v>11.9</v>
      </c>
      <c r="U31" s="382">
        <v>0</v>
      </c>
      <c r="V31" s="385">
        <v>0</v>
      </c>
      <c r="W31" s="384">
        <v>43</v>
      </c>
      <c r="X31" s="382">
        <v>7.6</v>
      </c>
      <c r="Y31" s="383">
        <v>178.5</v>
      </c>
      <c r="Z31" s="383" t="s">
        <v>53</v>
      </c>
      <c r="AA31" s="383" t="s">
        <v>53</v>
      </c>
      <c r="AB31" s="383" t="s">
        <v>53</v>
      </c>
      <c r="AC31" s="383" t="s">
        <v>53</v>
      </c>
      <c r="AD31" s="383" t="s">
        <v>53</v>
      </c>
      <c r="AE31" s="383" t="s">
        <v>53</v>
      </c>
      <c r="AF31" s="383" t="s">
        <v>53</v>
      </c>
      <c r="AG31" s="386">
        <v>893.7</v>
      </c>
    </row>
    <row r="32" spans="1:33" s="10" customFormat="1" ht="10.5" customHeight="1" x14ac:dyDescent="0.25">
      <c r="A32" s="120"/>
      <c r="B32" s="618" t="s">
        <v>55</v>
      </c>
      <c r="C32" s="619" t="s">
        <v>56</v>
      </c>
      <c r="D32" s="387">
        <v>0</v>
      </c>
      <c r="E32" s="388" t="s">
        <v>53</v>
      </c>
      <c r="F32" s="388">
        <v>21.6</v>
      </c>
      <c r="G32" s="388">
        <v>100</v>
      </c>
      <c r="H32" s="388">
        <v>39.4</v>
      </c>
      <c r="I32" s="388">
        <v>71.7</v>
      </c>
      <c r="J32" s="388">
        <v>100</v>
      </c>
      <c r="K32" s="388">
        <v>39.1</v>
      </c>
      <c r="L32" s="388">
        <v>23.6</v>
      </c>
      <c r="M32" s="388">
        <v>55</v>
      </c>
      <c r="N32" s="388">
        <v>15</v>
      </c>
      <c r="O32" s="388">
        <v>15.6</v>
      </c>
      <c r="P32" s="388">
        <v>16.899999999999999</v>
      </c>
      <c r="Q32" s="388">
        <v>15.2</v>
      </c>
      <c r="R32" s="388">
        <v>16</v>
      </c>
      <c r="S32" s="388">
        <v>100</v>
      </c>
      <c r="T32" s="388">
        <v>10</v>
      </c>
      <c r="U32" s="387" t="s">
        <v>53</v>
      </c>
      <c r="V32" s="389" t="s">
        <v>53</v>
      </c>
      <c r="W32" s="390">
        <v>61.6</v>
      </c>
      <c r="X32" s="387">
        <v>100</v>
      </c>
      <c r="Y32" s="388">
        <v>0</v>
      </c>
      <c r="Z32" s="388" t="s">
        <v>53</v>
      </c>
      <c r="AA32" s="388">
        <v>44.4</v>
      </c>
      <c r="AB32" s="388" t="s">
        <v>53</v>
      </c>
      <c r="AC32" s="388" t="s">
        <v>53</v>
      </c>
      <c r="AD32" s="388" t="s">
        <v>53</v>
      </c>
      <c r="AE32" s="388" t="s">
        <v>53</v>
      </c>
      <c r="AF32" s="388" t="s">
        <v>53</v>
      </c>
      <c r="AG32" s="391">
        <v>14.5</v>
      </c>
    </row>
    <row r="33" spans="1:33" s="10" customFormat="1" ht="16.5" customHeight="1" thickBot="1" x14ac:dyDescent="0.3">
      <c r="A33" s="120"/>
      <c r="B33" s="620" t="s">
        <v>57</v>
      </c>
      <c r="C33" s="621"/>
      <c r="D33" s="392">
        <v>100</v>
      </c>
      <c r="E33" s="393" t="s">
        <v>53</v>
      </c>
      <c r="F33" s="393">
        <v>78.400000000000006</v>
      </c>
      <c r="G33" s="393">
        <v>0</v>
      </c>
      <c r="H33" s="393">
        <v>60.6</v>
      </c>
      <c r="I33" s="393">
        <v>28.3</v>
      </c>
      <c r="J33" s="393">
        <v>0</v>
      </c>
      <c r="K33" s="393">
        <v>60.9</v>
      </c>
      <c r="L33" s="393">
        <v>76.400000000000006</v>
      </c>
      <c r="M33" s="393">
        <v>45</v>
      </c>
      <c r="N33" s="393">
        <v>85</v>
      </c>
      <c r="O33" s="393">
        <v>84.4</v>
      </c>
      <c r="P33" s="393">
        <v>83.1</v>
      </c>
      <c r="Q33" s="393">
        <v>84.8</v>
      </c>
      <c r="R33" s="393">
        <v>84</v>
      </c>
      <c r="S33" s="393">
        <v>0</v>
      </c>
      <c r="T33" s="393">
        <v>90</v>
      </c>
      <c r="U33" s="392" t="s">
        <v>53</v>
      </c>
      <c r="V33" s="394" t="s">
        <v>53</v>
      </c>
      <c r="W33" s="395">
        <v>38.4</v>
      </c>
      <c r="X33" s="392">
        <v>0</v>
      </c>
      <c r="Y33" s="393">
        <v>100</v>
      </c>
      <c r="Z33" s="393" t="s">
        <v>53</v>
      </c>
      <c r="AA33" s="393">
        <v>55.6</v>
      </c>
      <c r="AB33" s="393" t="s">
        <v>53</v>
      </c>
      <c r="AC33" s="393" t="s">
        <v>53</v>
      </c>
      <c r="AD33" s="393" t="s">
        <v>53</v>
      </c>
      <c r="AE33" s="393" t="s">
        <v>53</v>
      </c>
      <c r="AF33" s="393" t="s">
        <v>53</v>
      </c>
      <c r="AG33" s="396">
        <v>85.5</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0"/>
      <c r="E35" s="146"/>
      <c r="F35" s="599"/>
      <c r="G35" s="599"/>
      <c r="H35" s="146"/>
      <c r="I35" s="146"/>
      <c r="J35" s="146"/>
      <c r="K35" s="146"/>
      <c r="L35" s="146"/>
      <c r="M35" s="146"/>
      <c r="N35" s="146"/>
      <c r="O35" s="146"/>
      <c r="P35" s="146"/>
      <c r="Q35" s="146"/>
      <c r="R35" s="146"/>
      <c r="S35" s="146"/>
      <c r="T35" s="146"/>
      <c r="U35" s="146"/>
      <c r="V35" s="146"/>
      <c r="W35" s="146"/>
      <c r="X35" s="146"/>
      <c r="Y35" s="146"/>
      <c r="Z35" s="146"/>
      <c r="AA35" s="151"/>
      <c r="AB35" s="151"/>
      <c r="AC35" s="151"/>
      <c r="AD35" s="151"/>
      <c r="AE35" s="153"/>
    </row>
    <row r="36" spans="1:33" ht="10.5" customHeight="1" x14ac:dyDescent="0.25">
      <c r="B36" s="154" t="s">
        <v>60</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2"/>
      <c r="AG36" s="153"/>
    </row>
    <row r="37" spans="1:33" ht="10.5" customHeight="1" x14ac:dyDescent="0.25">
      <c r="B37" s="154"/>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2"/>
      <c r="AG37" s="153"/>
    </row>
    <row r="38" spans="1:33" ht="10.5" customHeight="1" x14ac:dyDescent="0.25">
      <c r="B38" s="154"/>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2"/>
      <c r="AG38" s="153"/>
    </row>
    <row r="39" spans="1:33" ht="10.5" customHeight="1" thickBot="1" x14ac:dyDescent="0.3">
      <c r="B39" s="149"/>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546</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549</v>
      </c>
      <c r="AD41" s="22" t="s">
        <v>73</v>
      </c>
      <c r="AE41" s="22" t="s">
        <v>74</v>
      </c>
      <c r="AF41" s="158" t="s">
        <v>35</v>
      </c>
      <c r="AG41" s="148"/>
    </row>
    <row r="42" spans="1:33" s="10" customFormat="1" ht="10.5" customHeight="1" x14ac:dyDescent="0.25">
      <c r="A42" s="120"/>
      <c r="B42" s="159" t="s">
        <v>75</v>
      </c>
      <c r="C42" s="160">
        <v>333</v>
      </c>
      <c r="D42" s="160">
        <v>159</v>
      </c>
      <c r="E42" s="160">
        <v>16</v>
      </c>
      <c r="F42" s="160">
        <v>74</v>
      </c>
      <c r="G42" s="160">
        <v>25</v>
      </c>
      <c r="H42" s="160">
        <v>43</v>
      </c>
      <c r="I42" s="160">
        <v>313</v>
      </c>
      <c r="J42" s="160">
        <v>37</v>
      </c>
      <c r="K42" s="160">
        <v>761</v>
      </c>
      <c r="L42" s="160">
        <v>146</v>
      </c>
      <c r="M42" s="160">
        <v>208</v>
      </c>
      <c r="N42" s="160">
        <v>276</v>
      </c>
      <c r="O42" s="160">
        <v>40</v>
      </c>
      <c r="P42" s="160">
        <v>35</v>
      </c>
      <c r="Q42" s="160">
        <v>61</v>
      </c>
      <c r="R42" s="160">
        <v>68</v>
      </c>
      <c r="S42" s="160">
        <v>18</v>
      </c>
      <c r="T42" s="160">
        <v>61</v>
      </c>
      <c r="U42" s="161">
        <v>180</v>
      </c>
      <c r="V42" s="162">
        <v>206</v>
      </c>
      <c r="W42" s="163">
        <v>125</v>
      </c>
      <c r="X42" s="160">
        <v>15</v>
      </c>
      <c r="Y42" s="160">
        <v>20</v>
      </c>
      <c r="Z42" s="160">
        <v>0</v>
      </c>
      <c r="AA42" s="160">
        <v>318</v>
      </c>
      <c r="AB42" s="160">
        <v>0</v>
      </c>
      <c r="AC42" s="160">
        <v>34</v>
      </c>
      <c r="AD42" s="160">
        <v>50</v>
      </c>
      <c r="AE42" s="160">
        <v>12</v>
      </c>
      <c r="AF42" s="164">
        <v>3634</v>
      </c>
      <c r="AG42" s="148"/>
    </row>
    <row r="43" spans="1:33" s="10" customFormat="1" ht="10.5" customHeight="1" x14ac:dyDescent="0.25">
      <c r="A43" s="120"/>
      <c r="B43" s="165" t="s">
        <v>76</v>
      </c>
      <c r="C43" s="166">
        <v>328</v>
      </c>
      <c r="D43" s="166">
        <v>140</v>
      </c>
      <c r="E43" s="166">
        <v>16</v>
      </c>
      <c r="F43" s="166">
        <v>70</v>
      </c>
      <c r="G43" s="166">
        <v>22</v>
      </c>
      <c r="H43" s="166">
        <v>27</v>
      </c>
      <c r="I43" s="166">
        <v>313</v>
      </c>
      <c r="J43" s="166">
        <v>34</v>
      </c>
      <c r="K43" s="166">
        <v>752</v>
      </c>
      <c r="L43" s="166">
        <v>151</v>
      </c>
      <c r="M43" s="166">
        <v>184</v>
      </c>
      <c r="N43" s="166">
        <v>250</v>
      </c>
      <c r="O43" s="166">
        <v>34</v>
      </c>
      <c r="P43" s="166">
        <v>34</v>
      </c>
      <c r="Q43" s="166">
        <v>45</v>
      </c>
      <c r="R43" s="166">
        <v>56</v>
      </c>
      <c r="S43" s="166">
        <v>20</v>
      </c>
      <c r="T43" s="166">
        <v>50</v>
      </c>
      <c r="U43" s="167">
        <v>146</v>
      </c>
      <c r="V43" s="168">
        <v>166</v>
      </c>
      <c r="W43" s="169">
        <v>125</v>
      </c>
      <c r="X43" s="166">
        <v>15</v>
      </c>
      <c r="Y43" s="166">
        <v>16</v>
      </c>
      <c r="Z43" s="166">
        <v>0</v>
      </c>
      <c r="AA43" s="166">
        <v>287</v>
      </c>
      <c r="AB43" s="166">
        <v>0</v>
      </c>
      <c r="AC43" s="166">
        <v>34</v>
      </c>
      <c r="AD43" s="166">
        <v>46</v>
      </c>
      <c r="AE43" s="166">
        <v>9</v>
      </c>
      <c r="AF43" s="170">
        <v>3370</v>
      </c>
      <c r="AG43" s="148"/>
    </row>
    <row r="44" spans="1:33" s="10" customFormat="1" ht="10.5" customHeight="1" thickBot="1" x14ac:dyDescent="0.3">
      <c r="A44" s="120"/>
      <c r="B44" s="171" t="s">
        <v>550</v>
      </c>
      <c r="C44" s="397" t="s">
        <v>38</v>
      </c>
      <c r="D44" s="397" t="s">
        <v>38</v>
      </c>
      <c r="E44" s="397" t="s">
        <v>38</v>
      </c>
      <c r="F44" s="397" t="s">
        <v>38</v>
      </c>
      <c r="G44" s="397" t="s">
        <v>38</v>
      </c>
      <c r="H44" s="397" t="s">
        <v>38</v>
      </c>
      <c r="I44" s="397" t="s">
        <v>38</v>
      </c>
      <c r="J44" s="397" t="s">
        <v>38</v>
      </c>
      <c r="K44" s="397" t="s">
        <v>38</v>
      </c>
      <c r="L44" s="397" t="s">
        <v>38</v>
      </c>
      <c r="M44" s="397" t="s">
        <v>38</v>
      </c>
      <c r="N44" s="397" t="s">
        <v>38</v>
      </c>
      <c r="O44" s="397" t="s">
        <v>38</v>
      </c>
      <c r="P44" s="397" t="s">
        <v>38</v>
      </c>
      <c r="Q44" s="397" t="s">
        <v>38</v>
      </c>
      <c r="R44" s="397" t="s">
        <v>38</v>
      </c>
      <c r="S44" s="397" t="s">
        <v>38</v>
      </c>
      <c r="T44" s="397" t="s">
        <v>38</v>
      </c>
      <c r="U44" s="398" t="s">
        <v>38</v>
      </c>
      <c r="V44" s="399" t="s">
        <v>38</v>
      </c>
      <c r="W44" s="400" t="s">
        <v>38</v>
      </c>
      <c r="X44" s="397" t="s">
        <v>38</v>
      </c>
      <c r="Y44" s="397" t="s">
        <v>38</v>
      </c>
      <c r="Z44" s="397" t="s">
        <v>38</v>
      </c>
      <c r="AA44" s="397" t="s">
        <v>38</v>
      </c>
      <c r="AB44" s="397" t="s">
        <v>38</v>
      </c>
      <c r="AC44" s="397" t="s">
        <v>38</v>
      </c>
      <c r="AD44" s="397" t="s">
        <v>38</v>
      </c>
      <c r="AE44" s="397" t="s">
        <v>38</v>
      </c>
      <c r="AF44" s="401" t="s">
        <v>38</v>
      </c>
      <c r="AG44" s="148"/>
    </row>
    <row r="45" spans="1:33" s="10" customFormat="1" ht="10.5" customHeight="1" thickBot="1" x14ac:dyDescent="0.3">
      <c r="A45" s="120"/>
      <c r="B45" s="171" t="s">
        <v>551</v>
      </c>
      <c r="C45" s="172">
        <v>328</v>
      </c>
      <c r="D45" s="172">
        <v>174</v>
      </c>
      <c r="E45" s="172">
        <v>26</v>
      </c>
      <c r="F45" s="172">
        <v>66</v>
      </c>
      <c r="G45" s="172">
        <v>20</v>
      </c>
      <c r="H45" s="172">
        <v>30</v>
      </c>
      <c r="I45" s="172">
        <v>298</v>
      </c>
      <c r="J45" s="172">
        <v>36</v>
      </c>
      <c r="K45" s="172">
        <v>715</v>
      </c>
      <c r="L45" s="172">
        <v>144</v>
      </c>
      <c r="M45" s="172">
        <v>208</v>
      </c>
      <c r="N45" s="172">
        <v>193</v>
      </c>
      <c r="O45" s="172">
        <v>30</v>
      </c>
      <c r="P45" s="172">
        <v>30</v>
      </c>
      <c r="Q45" s="172">
        <v>44</v>
      </c>
      <c r="R45" s="172">
        <v>57</v>
      </c>
      <c r="S45" s="172">
        <v>18</v>
      </c>
      <c r="T45" s="172">
        <v>40</v>
      </c>
      <c r="U45" s="173">
        <v>0</v>
      </c>
      <c r="V45" s="174">
        <v>0</v>
      </c>
      <c r="W45" s="175">
        <v>401</v>
      </c>
      <c r="X45" s="172">
        <v>15</v>
      </c>
      <c r="Y45" s="172">
        <v>16</v>
      </c>
      <c r="Z45" s="172">
        <v>0</v>
      </c>
      <c r="AA45" s="172">
        <v>296</v>
      </c>
      <c r="AB45" s="172">
        <v>0</v>
      </c>
      <c r="AC45" s="172">
        <v>34</v>
      </c>
      <c r="AD45" s="172">
        <v>42</v>
      </c>
      <c r="AE45" s="172">
        <v>12</v>
      </c>
      <c r="AF45" s="176">
        <v>3273</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552</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21</v>
      </c>
      <c r="D48" s="166">
        <v>149</v>
      </c>
      <c r="E48" s="166">
        <v>16</v>
      </c>
      <c r="F48" s="166">
        <v>74</v>
      </c>
      <c r="G48" s="166">
        <v>25</v>
      </c>
      <c r="H48" s="166">
        <v>43</v>
      </c>
      <c r="I48" s="166">
        <v>313</v>
      </c>
      <c r="J48" s="166">
        <v>37</v>
      </c>
      <c r="K48" s="166">
        <v>761</v>
      </c>
      <c r="L48" s="166">
        <v>146</v>
      </c>
      <c r="M48" s="166">
        <v>208</v>
      </c>
      <c r="N48" s="166">
        <v>276</v>
      </c>
      <c r="O48" s="166">
        <v>40</v>
      </c>
      <c r="P48" s="166">
        <v>35</v>
      </c>
      <c r="Q48" s="166">
        <v>61</v>
      </c>
      <c r="R48" s="166">
        <v>68</v>
      </c>
      <c r="S48" s="166">
        <v>18</v>
      </c>
      <c r="T48" s="166">
        <v>61</v>
      </c>
      <c r="U48" s="167">
        <v>180</v>
      </c>
      <c r="V48" s="168">
        <v>206</v>
      </c>
      <c r="W48" s="169">
        <v>35</v>
      </c>
      <c r="X48" s="166">
        <v>15</v>
      </c>
      <c r="Y48" s="166">
        <v>20</v>
      </c>
      <c r="Z48" s="166">
        <v>0</v>
      </c>
      <c r="AA48" s="166">
        <v>318</v>
      </c>
      <c r="AB48" s="166">
        <v>0</v>
      </c>
      <c r="AC48" s="166">
        <v>34</v>
      </c>
      <c r="AD48" s="166">
        <v>50</v>
      </c>
      <c r="AE48" s="166">
        <v>12</v>
      </c>
      <c r="AF48" s="170">
        <v>3222</v>
      </c>
      <c r="AG48" s="189"/>
    </row>
    <row r="49" spans="1:33" ht="10.5" customHeight="1" x14ac:dyDescent="0.25">
      <c r="B49" s="165" t="s">
        <v>76</v>
      </c>
      <c r="C49" s="166">
        <v>16</v>
      </c>
      <c r="D49" s="166">
        <v>130</v>
      </c>
      <c r="E49" s="166">
        <v>16</v>
      </c>
      <c r="F49" s="166">
        <v>70</v>
      </c>
      <c r="G49" s="166">
        <v>22</v>
      </c>
      <c r="H49" s="166">
        <v>27</v>
      </c>
      <c r="I49" s="166">
        <v>313</v>
      </c>
      <c r="J49" s="166">
        <v>34</v>
      </c>
      <c r="K49" s="166">
        <v>752</v>
      </c>
      <c r="L49" s="166">
        <v>151</v>
      </c>
      <c r="M49" s="166">
        <v>184</v>
      </c>
      <c r="N49" s="166">
        <v>250</v>
      </c>
      <c r="O49" s="166">
        <v>34</v>
      </c>
      <c r="P49" s="166">
        <v>34</v>
      </c>
      <c r="Q49" s="166">
        <v>45</v>
      </c>
      <c r="R49" s="166">
        <v>56</v>
      </c>
      <c r="S49" s="166">
        <v>20</v>
      </c>
      <c r="T49" s="166">
        <v>50</v>
      </c>
      <c r="U49" s="167">
        <v>146</v>
      </c>
      <c r="V49" s="168">
        <v>166</v>
      </c>
      <c r="W49" s="169">
        <v>35</v>
      </c>
      <c r="X49" s="166">
        <v>15</v>
      </c>
      <c r="Y49" s="166">
        <v>16</v>
      </c>
      <c r="Z49" s="166">
        <v>0</v>
      </c>
      <c r="AA49" s="166">
        <v>287</v>
      </c>
      <c r="AB49" s="166">
        <v>0</v>
      </c>
      <c r="AC49" s="166">
        <v>34</v>
      </c>
      <c r="AD49" s="166">
        <v>46</v>
      </c>
      <c r="AE49" s="166">
        <v>9</v>
      </c>
      <c r="AF49" s="170">
        <v>2958</v>
      </c>
      <c r="AG49" s="149"/>
    </row>
    <row r="50" spans="1:33" ht="10.5" customHeight="1" thickBot="1" x14ac:dyDescent="0.3">
      <c r="B50" s="171" t="s">
        <v>553</v>
      </c>
      <c r="C50" s="190">
        <v>21</v>
      </c>
      <c r="D50" s="190">
        <v>165</v>
      </c>
      <c r="E50" s="190"/>
      <c r="F50" s="190">
        <v>74</v>
      </c>
      <c r="G50" s="190">
        <v>25</v>
      </c>
      <c r="H50" s="190">
        <v>43</v>
      </c>
      <c r="I50" s="190">
        <v>312</v>
      </c>
      <c r="J50" s="190">
        <v>37</v>
      </c>
      <c r="K50" s="190">
        <v>755</v>
      </c>
      <c r="L50" s="190">
        <v>146</v>
      </c>
      <c r="M50" s="190">
        <v>208</v>
      </c>
      <c r="N50" s="190">
        <v>276</v>
      </c>
      <c r="O50" s="190">
        <v>40</v>
      </c>
      <c r="P50" s="190">
        <v>35</v>
      </c>
      <c r="Q50" s="190">
        <v>62</v>
      </c>
      <c r="R50" s="190">
        <v>68</v>
      </c>
      <c r="S50" s="190">
        <v>18</v>
      </c>
      <c r="T50" s="190">
        <v>61</v>
      </c>
      <c r="U50" s="191">
        <v>35</v>
      </c>
      <c r="V50" s="192">
        <v>0</v>
      </c>
      <c r="W50" s="193">
        <v>386</v>
      </c>
      <c r="X50" s="190">
        <v>15</v>
      </c>
      <c r="Y50" s="190">
        <v>20</v>
      </c>
      <c r="Z50" s="190" t="s">
        <v>53</v>
      </c>
      <c r="AA50" s="190">
        <v>324</v>
      </c>
      <c r="AB50" s="190" t="s">
        <v>53</v>
      </c>
      <c r="AC50" s="190">
        <v>34</v>
      </c>
      <c r="AD50" s="694">
        <v>62</v>
      </c>
      <c r="AE50" s="686"/>
      <c r="AF50" s="194">
        <v>3222</v>
      </c>
      <c r="AG50" s="149"/>
    </row>
    <row r="51" spans="1:33" ht="10.5" customHeight="1" thickBot="1" x14ac:dyDescent="0.3">
      <c r="B51" s="195" t="s">
        <v>81</v>
      </c>
      <c r="C51" s="190">
        <v>21</v>
      </c>
      <c r="D51" s="190">
        <v>165</v>
      </c>
      <c r="E51" s="190"/>
      <c r="F51" s="190">
        <v>74</v>
      </c>
      <c r="G51" s="190">
        <v>25</v>
      </c>
      <c r="H51" s="190">
        <v>43</v>
      </c>
      <c r="I51" s="190">
        <v>312</v>
      </c>
      <c r="J51" s="190">
        <v>37</v>
      </c>
      <c r="K51" s="190">
        <v>755</v>
      </c>
      <c r="L51" s="190">
        <v>146</v>
      </c>
      <c r="M51" s="190">
        <v>208</v>
      </c>
      <c r="N51" s="190">
        <v>276</v>
      </c>
      <c r="O51" s="190">
        <v>40</v>
      </c>
      <c r="P51" s="190">
        <v>35</v>
      </c>
      <c r="Q51" s="190">
        <v>62</v>
      </c>
      <c r="R51" s="190">
        <v>68</v>
      </c>
      <c r="S51" s="190">
        <v>18</v>
      </c>
      <c r="T51" s="190">
        <v>61</v>
      </c>
      <c r="U51" s="191">
        <v>35</v>
      </c>
      <c r="V51" s="192">
        <v>0</v>
      </c>
      <c r="W51" s="193">
        <v>386</v>
      </c>
      <c r="X51" s="190">
        <v>15</v>
      </c>
      <c r="Y51" s="190">
        <v>20</v>
      </c>
      <c r="Z51" s="190" t="s">
        <v>53</v>
      </c>
      <c r="AA51" s="190">
        <v>324</v>
      </c>
      <c r="AB51" s="190" t="s">
        <v>53</v>
      </c>
      <c r="AC51" s="190">
        <v>34</v>
      </c>
      <c r="AD51" s="695">
        <v>62</v>
      </c>
      <c r="AE51" s="696"/>
      <c r="AF51" s="194">
        <v>3222</v>
      </c>
      <c r="AG51" s="149"/>
    </row>
    <row r="52" spans="1:33" ht="10.5" customHeight="1" thickBot="1" x14ac:dyDescent="0.3">
      <c r="B52" s="171" t="s">
        <v>554</v>
      </c>
      <c r="C52" s="190">
        <v>16</v>
      </c>
      <c r="D52" s="190">
        <v>168</v>
      </c>
      <c r="E52" s="190">
        <v>26</v>
      </c>
      <c r="F52" s="190">
        <v>66</v>
      </c>
      <c r="G52" s="190">
        <v>20</v>
      </c>
      <c r="H52" s="190">
        <v>30</v>
      </c>
      <c r="I52" s="190">
        <v>298</v>
      </c>
      <c r="J52" s="190">
        <v>36</v>
      </c>
      <c r="K52" s="190">
        <v>715</v>
      </c>
      <c r="L52" s="190">
        <v>144</v>
      </c>
      <c r="M52" s="190">
        <v>208</v>
      </c>
      <c r="N52" s="190">
        <v>193</v>
      </c>
      <c r="O52" s="190">
        <v>30</v>
      </c>
      <c r="P52" s="190">
        <v>30</v>
      </c>
      <c r="Q52" s="190">
        <v>44</v>
      </c>
      <c r="R52" s="190">
        <v>57</v>
      </c>
      <c r="S52" s="190">
        <v>18</v>
      </c>
      <c r="T52" s="190">
        <v>40</v>
      </c>
      <c r="U52" s="191">
        <v>0</v>
      </c>
      <c r="V52" s="192">
        <v>0</v>
      </c>
      <c r="W52" s="193">
        <v>333</v>
      </c>
      <c r="X52" s="190">
        <v>15</v>
      </c>
      <c r="Y52" s="190">
        <v>16</v>
      </c>
      <c r="Z52" s="190">
        <v>0</v>
      </c>
      <c r="AA52" s="190">
        <v>296</v>
      </c>
      <c r="AB52" s="190">
        <v>0</v>
      </c>
      <c r="AC52" s="190">
        <v>34</v>
      </c>
      <c r="AD52" s="190">
        <v>42</v>
      </c>
      <c r="AE52" s="190">
        <v>12</v>
      </c>
      <c r="AF52" s="194">
        <v>2887</v>
      </c>
      <c r="AG52" s="201"/>
    </row>
    <row r="53" spans="1:33" s="206" customFormat="1" ht="10.5" customHeight="1" x14ac:dyDescent="0.25">
      <c r="A53" s="202"/>
      <c r="B53" s="642" t="s">
        <v>555</v>
      </c>
      <c r="C53" s="281" t="s">
        <v>556</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558</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405"/>
      <c r="C56" s="207" t="s">
        <v>559</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s="206" customFormat="1" ht="10.5" customHeight="1" x14ac:dyDescent="0.25">
      <c r="A57" s="207"/>
      <c r="B57" s="207"/>
      <c r="C57" s="203" t="s">
        <v>560</v>
      </c>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204"/>
      <c r="AG57" s="205"/>
    </row>
    <row r="58" spans="1:33" s="206" customFormat="1" ht="10.5" customHeight="1" x14ac:dyDescent="0.25">
      <c r="A58" s="207"/>
      <c r="B58" s="207"/>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204"/>
      <c r="AG58" s="205"/>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104</v>
      </c>
      <c r="V61" s="23" t="s">
        <v>105</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1</v>
      </c>
      <c r="D63" s="184">
        <v>1</v>
      </c>
      <c r="E63" s="184">
        <v>1</v>
      </c>
      <c r="F63" s="184">
        <v>1</v>
      </c>
      <c r="G63" s="184"/>
      <c r="H63" s="184">
        <v>1</v>
      </c>
      <c r="I63" s="184">
        <v>1</v>
      </c>
      <c r="J63" s="184"/>
      <c r="K63" s="184">
        <v>1</v>
      </c>
      <c r="L63" s="184"/>
      <c r="M63" s="188"/>
      <c r="N63" s="215">
        <v>1</v>
      </c>
      <c r="O63" s="216">
        <v>0</v>
      </c>
      <c r="P63" s="216">
        <v>0</v>
      </c>
      <c r="Q63" s="216">
        <v>1</v>
      </c>
      <c r="R63" s="216">
        <v>0</v>
      </c>
      <c r="S63" s="217">
        <v>0</v>
      </c>
      <c r="T63" s="184">
        <v>0</v>
      </c>
      <c r="U63" s="184">
        <v>0</v>
      </c>
      <c r="V63" s="184">
        <v>1</v>
      </c>
      <c r="W63" s="184">
        <v>0</v>
      </c>
      <c r="X63" s="188">
        <v>0</v>
      </c>
      <c r="Y63" s="218"/>
      <c r="Z63" s="219"/>
      <c r="AA63" s="220"/>
    </row>
    <row r="64" spans="1:33" ht="10.5" customHeight="1" x14ac:dyDescent="0.25">
      <c r="B64" s="221" t="s">
        <v>114</v>
      </c>
      <c r="C64" s="222"/>
      <c r="D64" s="223">
        <v>1</v>
      </c>
      <c r="E64" s="223">
        <v>1</v>
      </c>
      <c r="F64" s="406">
        <v>2</v>
      </c>
      <c r="G64" s="224"/>
      <c r="H64" s="224"/>
      <c r="I64" s="223">
        <v>1</v>
      </c>
      <c r="J64" s="223"/>
      <c r="K64" s="223">
        <v>1</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c r="G65" s="224"/>
      <c r="H65" s="224"/>
      <c r="I65" s="224"/>
      <c r="J65" s="223"/>
      <c r="K65" s="223">
        <v>0</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2</v>
      </c>
      <c r="Z66" s="223">
        <v>3</v>
      </c>
      <c r="AA66" s="228">
        <v>3</v>
      </c>
    </row>
    <row r="67" spans="2:27" ht="10.5" customHeight="1" thickBot="1" x14ac:dyDescent="0.2">
      <c r="B67" s="229" t="s">
        <v>117</v>
      </c>
      <c r="C67" s="230">
        <v>1</v>
      </c>
      <c r="D67" s="231">
        <v>2</v>
      </c>
      <c r="E67" s="231">
        <v>2</v>
      </c>
      <c r="F67" s="231">
        <v>1</v>
      </c>
      <c r="G67" s="231" t="s">
        <v>53</v>
      </c>
      <c r="H67" s="231">
        <v>1</v>
      </c>
      <c r="I67" s="231">
        <v>1</v>
      </c>
      <c r="J67" s="231" t="s">
        <v>53</v>
      </c>
      <c r="K67" s="231" t="s">
        <v>53</v>
      </c>
      <c r="L67" s="231" t="s">
        <v>53</v>
      </c>
      <c r="M67" s="407" t="s">
        <v>53</v>
      </c>
      <c r="N67" s="231" t="s">
        <v>53</v>
      </c>
      <c r="O67" s="231" t="s">
        <v>53</v>
      </c>
      <c r="P67" s="231" t="s">
        <v>53</v>
      </c>
      <c r="Q67" s="231">
        <v>1</v>
      </c>
      <c r="R67" s="231" t="s">
        <v>53</v>
      </c>
      <c r="S67" s="232" t="s">
        <v>53</v>
      </c>
      <c r="T67" s="233" t="s">
        <v>53</v>
      </c>
      <c r="U67" s="233" t="s">
        <v>53</v>
      </c>
      <c r="V67" s="233">
        <v>1</v>
      </c>
      <c r="W67" s="233" t="s">
        <v>53</v>
      </c>
      <c r="X67" s="234" t="s">
        <v>53</v>
      </c>
      <c r="Y67" s="235"/>
      <c r="Z67" s="236"/>
      <c r="AA67" s="237"/>
    </row>
    <row r="68" spans="2:27" ht="10.5" customHeight="1" x14ac:dyDescent="0.25">
      <c r="B68" s="238" t="s">
        <v>118</v>
      </c>
      <c r="C68" s="222"/>
      <c r="D68" s="223" t="s">
        <v>53</v>
      </c>
      <c r="E68" s="223" t="s">
        <v>53</v>
      </c>
      <c r="F68" s="223">
        <v>2</v>
      </c>
      <c r="G68" s="224"/>
      <c r="H68" s="224"/>
      <c r="I68" s="223">
        <v>1</v>
      </c>
      <c r="J68" s="223" t="s">
        <v>53</v>
      </c>
      <c r="K68" s="223" t="s">
        <v>53</v>
      </c>
      <c r="L68" s="223" t="s">
        <v>53</v>
      </c>
      <c r="M68" s="225"/>
      <c r="N68" s="222"/>
      <c r="O68" s="224"/>
      <c r="P68" s="224"/>
      <c r="Q68" s="224"/>
      <c r="R68" s="224"/>
      <c r="S68" s="225"/>
      <c r="T68" s="222"/>
      <c r="U68" s="224"/>
      <c r="V68" s="224"/>
      <c r="W68" s="224"/>
      <c r="X68" s="225"/>
      <c r="Y68" s="222"/>
      <c r="Z68" s="224"/>
      <c r="AA68" s="239"/>
    </row>
    <row r="69" spans="2:27" ht="10.5" customHeight="1" x14ac:dyDescent="0.25">
      <c r="B69" s="238" t="s">
        <v>119</v>
      </c>
      <c r="C69" s="240"/>
      <c r="D69" s="216"/>
      <c r="E69" s="216"/>
      <c r="F69" s="216" t="s">
        <v>53</v>
      </c>
      <c r="G69" s="241"/>
      <c r="H69" s="241"/>
      <c r="I69" s="241"/>
      <c r="J69" s="216" t="s">
        <v>53</v>
      </c>
      <c r="K69" s="216" t="s">
        <v>53</v>
      </c>
      <c r="L69" s="216" t="s">
        <v>53</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2</v>
      </c>
      <c r="Z70" s="250">
        <v>3</v>
      </c>
      <c r="AA70" s="251">
        <v>3</v>
      </c>
    </row>
    <row r="71" spans="2:27" ht="10.5" customHeight="1" thickBot="1" x14ac:dyDescent="0.2">
      <c r="B71" s="229" t="s">
        <v>561</v>
      </c>
      <c r="C71" s="230">
        <v>1</v>
      </c>
      <c r="D71" s="231">
        <v>1</v>
      </c>
      <c r="E71" s="231">
        <v>1</v>
      </c>
      <c r="F71" s="231">
        <v>1</v>
      </c>
      <c r="G71" s="231">
        <v>1</v>
      </c>
      <c r="H71" s="231">
        <v>1</v>
      </c>
      <c r="I71" s="231">
        <v>1</v>
      </c>
      <c r="J71" s="231">
        <v>1</v>
      </c>
      <c r="K71" s="231">
        <v>1</v>
      </c>
      <c r="L71" s="231">
        <v>1</v>
      </c>
      <c r="M71" s="408" t="s">
        <v>53</v>
      </c>
      <c r="N71" s="230">
        <v>1</v>
      </c>
      <c r="O71" s="231" t="s">
        <v>53</v>
      </c>
      <c r="P71" s="231" t="s">
        <v>53</v>
      </c>
      <c r="Q71" s="231">
        <v>1</v>
      </c>
      <c r="R71" s="231" t="s">
        <v>53</v>
      </c>
      <c r="S71" s="232" t="s">
        <v>53</v>
      </c>
      <c r="T71" s="233" t="s">
        <v>53</v>
      </c>
      <c r="U71" s="233" t="s">
        <v>53</v>
      </c>
      <c r="V71" s="233" t="s">
        <v>53</v>
      </c>
      <c r="W71" s="233" t="s">
        <v>53</v>
      </c>
      <c r="X71" s="234" t="s">
        <v>53</v>
      </c>
      <c r="Y71" s="235"/>
      <c r="Z71" s="236"/>
      <c r="AA71" s="237"/>
    </row>
    <row r="72" spans="2:27" ht="10.5" customHeight="1" x14ac:dyDescent="0.25">
      <c r="B72" s="238" t="s">
        <v>562</v>
      </c>
      <c r="C72" s="222"/>
      <c r="D72" s="223" t="s">
        <v>53</v>
      </c>
      <c r="E72" s="223" t="s">
        <v>53</v>
      </c>
      <c r="F72" s="223" t="s">
        <v>53</v>
      </c>
      <c r="G72" s="224"/>
      <c r="H72" s="224"/>
      <c r="I72" s="223" t="s">
        <v>53</v>
      </c>
      <c r="J72" s="223" t="s">
        <v>53</v>
      </c>
      <c r="K72" s="223" t="s">
        <v>53</v>
      </c>
      <c r="L72" s="223" t="s">
        <v>53</v>
      </c>
      <c r="M72" s="225"/>
      <c r="N72" s="222"/>
      <c r="O72" s="224"/>
      <c r="P72" s="224"/>
      <c r="Q72" s="224"/>
      <c r="R72" s="224"/>
      <c r="S72" s="225"/>
      <c r="T72" s="222"/>
      <c r="U72" s="224"/>
      <c r="V72" s="224"/>
      <c r="W72" s="224"/>
      <c r="X72" s="225"/>
      <c r="Y72" s="222"/>
      <c r="Z72" s="224"/>
      <c r="AA72" s="239"/>
    </row>
    <row r="73" spans="2:27" ht="10.5" customHeight="1" x14ac:dyDescent="0.25">
      <c r="B73" s="238" t="s">
        <v>563</v>
      </c>
      <c r="C73" s="240"/>
      <c r="D73" s="216"/>
      <c r="E73" s="216"/>
      <c r="F73" s="216" t="s">
        <v>53</v>
      </c>
      <c r="G73" s="241"/>
      <c r="H73" s="241"/>
      <c r="I73" s="241"/>
      <c r="J73" s="216" t="s">
        <v>53</v>
      </c>
      <c r="K73" s="216" t="s">
        <v>53</v>
      </c>
      <c r="L73" s="216" t="s">
        <v>53</v>
      </c>
      <c r="M73" s="242"/>
      <c r="N73" s="240"/>
      <c r="O73" s="241"/>
      <c r="P73" s="241"/>
      <c r="Q73" s="241"/>
      <c r="R73" s="241"/>
      <c r="S73" s="242"/>
      <c r="T73" s="240"/>
      <c r="U73" s="241"/>
      <c r="V73" s="241"/>
      <c r="W73" s="241"/>
      <c r="X73" s="242"/>
      <c r="Y73" s="222"/>
      <c r="Z73" s="224"/>
      <c r="AA73" s="239"/>
    </row>
    <row r="74" spans="2:27" ht="10.5" customHeight="1" thickBot="1" x14ac:dyDescent="0.3">
      <c r="B74" s="243" t="s">
        <v>564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2</v>
      </c>
      <c r="Z74" s="250">
        <v>3</v>
      </c>
      <c r="AA74" s="251">
        <v>3</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11</v>
      </c>
      <c r="Z77" s="223">
        <v>40</v>
      </c>
      <c r="AA77" s="228">
        <v>35</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c r="Z79" s="278"/>
      <c r="AA79" s="279"/>
    </row>
    <row r="80" spans="2:27" ht="10.5" customHeight="1" x14ac:dyDescent="0.25">
      <c r="B80" s="270" t="s">
        <v>565</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566</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15</v>
      </c>
      <c r="Z81" s="278">
        <v>44</v>
      </c>
      <c r="AA81" s="279">
        <v>38</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567</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2"/>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11.25" customHeight="1" thickBot="1" x14ac:dyDescent="0.3">
      <c r="B89" s="660"/>
      <c r="C89" s="662" t="s">
        <v>568</v>
      </c>
      <c r="D89" s="663"/>
      <c r="E89" s="697" t="s">
        <v>569</v>
      </c>
      <c r="F89" s="698"/>
      <c r="G89" s="664" t="s">
        <v>570</v>
      </c>
      <c r="H89" s="663"/>
      <c r="I89" s="664" t="s">
        <v>28</v>
      </c>
      <c r="J89" s="663"/>
      <c r="K89" s="697" t="s">
        <v>571</v>
      </c>
      <c r="L89" s="698"/>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8" t="s">
        <v>572</v>
      </c>
      <c r="W90" s="288" t="s">
        <v>573</v>
      </c>
    </row>
    <row r="91" spans="1:31" ht="10.5" customHeight="1" x14ac:dyDescent="0.25">
      <c r="A91" s="290"/>
      <c r="B91" s="291" t="s">
        <v>149</v>
      </c>
      <c r="C91" s="347">
        <v>11</v>
      </c>
      <c r="D91" s="346">
        <v>11</v>
      </c>
      <c r="E91" s="347">
        <v>8</v>
      </c>
      <c r="F91" s="346">
        <v>9</v>
      </c>
      <c r="G91" s="347">
        <v>4</v>
      </c>
      <c r="H91" s="346">
        <v>6</v>
      </c>
      <c r="I91" s="347">
        <v>3</v>
      </c>
      <c r="J91" s="346">
        <v>4</v>
      </c>
      <c r="K91" s="347">
        <v>2</v>
      </c>
      <c r="L91" s="346">
        <v>3</v>
      </c>
      <c r="M91" s="347">
        <v>1</v>
      </c>
      <c r="N91" s="188">
        <v>2</v>
      </c>
      <c r="P91" s="671" t="s">
        <v>149</v>
      </c>
      <c r="Q91" s="672"/>
      <c r="R91" s="672"/>
      <c r="S91" s="672"/>
      <c r="T91" s="673"/>
      <c r="U91" s="346">
        <v>56</v>
      </c>
      <c r="V91" s="410">
        <v>60</v>
      </c>
      <c r="W91" s="410">
        <v>60</v>
      </c>
    </row>
    <row r="92" spans="1:31" ht="10.5" customHeight="1" x14ac:dyDescent="0.25">
      <c r="B92" s="294" t="s">
        <v>150</v>
      </c>
      <c r="C92" s="295">
        <v>6</v>
      </c>
      <c r="D92" s="296">
        <v>5</v>
      </c>
      <c r="E92" s="295">
        <v>7</v>
      </c>
      <c r="F92" s="296">
        <v>4</v>
      </c>
      <c r="G92" s="295">
        <v>0</v>
      </c>
      <c r="H92" s="296">
        <v>0</v>
      </c>
      <c r="I92" s="295">
        <v>0</v>
      </c>
      <c r="J92" s="296">
        <v>0</v>
      </c>
      <c r="K92" s="295">
        <v>1</v>
      </c>
      <c r="L92" s="296">
        <v>0</v>
      </c>
      <c r="M92" s="295">
        <v>0</v>
      </c>
      <c r="N92" s="217">
        <v>0</v>
      </c>
      <c r="P92" s="674" t="s">
        <v>151</v>
      </c>
      <c r="Q92" s="675"/>
      <c r="R92" s="675"/>
      <c r="S92" s="675"/>
      <c r="T92" s="676"/>
      <c r="U92" s="168">
        <v>21</v>
      </c>
      <c r="V92" s="411">
        <v>21</v>
      </c>
      <c r="W92" s="411">
        <v>21</v>
      </c>
    </row>
    <row r="93" spans="1:31" ht="10.5" customHeight="1" thickBot="1" x14ac:dyDescent="0.3">
      <c r="B93" s="298" t="s">
        <v>152</v>
      </c>
      <c r="C93" s="299">
        <v>17</v>
      </c>
      <c r="D93" s="174">
        <v>16</v>
      </c>
      <c r="E93" s="299">
        <v>15</v>
      </c>
      <c r="F93" s="174">
        <v>13</v>
      </c>
      <c r="G93" s="299">
        <v>4</v>
      </c>
      <c r="H93" s="174">
        <v>6</v>
      </c>
      <c r="I93" s="299">
        <v>3</v>
      </c>
      <c r="J93" s="174">
        <v>4</v>
      </c>
      <c r="K93" s="299">
        <v>3</v>
      </c>
      <c r="L93" s="174">
        <v>3</v>
      </c>
      <c r="M93" s="299">
        <v>1</v>
      </c>
      <c r="N93" s="175">
        <v>2</v>
      </c>
      <c r="P93" s="677" t="s">
        <v>153</v>
      </c>
      <c r="Q93" s="678"/>
      <c r="R93" s="678"/>
      <c r="S93" s="678"/>
      <c r="T93" s="679"/>
      <c r="U93" s="174">
        <v>77</v>
      </c>
      <c r="V93" s="412">
        <v>81</v>
      </c>
      <c r="W93" s="412">
        <v>81</v>
      </c>
    </row>
    <row r="94" spans="1:31" ht="10.5" customHeight="1" x14ac:dyDescent="0.25">
      <c r="B94" s="301" t="s">
        <v>574</v>
      </c>
    </row>
    <row r="95" spans="1:31" ht="10.5" customHeight="1" x14ac:dyDescent="0.25">
      <c r="B95" s="301" t="s">
        <v>575</v>
      </c>
    </row>
    <row r="96" spans="1:31" ht="10.5" customHeight="1" x14ac:dyDescent="0.25">
      <c r="B96" s="301" t="s">
        <v>576</v>
      </c>
    </row>
    <row r="97" spans="2:29" ht="10.5" customHeight="1" x14ac:dyDescent="0.25">
      <c r="B97" s="301" t="s">
        <v>577</v>
      </c>
    </row>
    <row r="98" spans="2:29" ht="10.5" customHeight="1" x14ac:dyDescent="0.25">
      <c r="B98" s="301" t="s">
        <v>578</v>
      </c>
    </row>
    <row r="99" spans="2:29" ht="10.5" customHeight="1" x14ac:dyDescent="0.25">
      <c r="B99" s="301" t="s">
        <v>579</v>
      </c>
    </row>
    <row r="100" spans="2:29" ht="10.5" customHeight="1" x14ac:dyDescent="0.25">
      <c r="B100" s="413" t="s">
        <v>580</v>
      </c>
    </row>
    <row r="101" spans="2:29" x14ac:dyDescent="0.25">
      <c r="B101" s="301"/>
    </row>
    <row r="102" spans="2:29" x14ac:dyDescent="0.25">
      <c r="B102" s="301"/>
    </row>
    <row r="104" spans="2:29" ht="15" customHeight="1" x14ac:dyDescent="0.25">
      <c r="B104" s="303" t="s">
        <v>581</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534</v>
      </c>
      <c r="L105" s="303" t="s">
        <v>190</v>
      </c>
      <c r="M105" s="304"/>
      <c r="N105" s="304"/>
      <c r="O105" s="304"/>
    </row>
  </sheetData>
  <mergeCells count="36">
    <mergeCell ref="P92:T92"/>
    <mergeCell ref="P93:T93"/>
    <mergeCell ref="P91:T91"/>
    <mergeCell ref="B60:F60"/>
    <mergeCell ref="N60:X60"/>
    <mergeCell ref="P90:T90"/>
    <mergeCell ref="Y60:AA60"/>
    <mergeCell ref="C62:AA62"/>
    <mergeCell ref="C75:AA75"/>
    <mergeCell ref="B88:B89"/>
    <mergeCell ref="P88:T89"/>
    <mergeCell ref="C89:D89"/>
    <mergeCell ref="E89:F89"/>
    <mergeCell ref="G89:H89"/>
    <mergeCell ref="I89:J89"/>
    <mergeCell ref="K89:L89"/>
    <mergeCell ref="M89:N89"/>
    <mergeCell ref="U89:W89"/>
    <mergeCell ref="F34:G34"/>
    <mergeCell ref="F35:G35"/>
    <mergeCell ref="B40:F40"/>
    <mergeCell ref="AD50:AE50"/>
    <mergeCell ref="AD51:AE51"/>
    <mergeCell ref="B53:B54"/>
    <mergeCell ref="B21:C21"/>
    <mergeCell ref="B26:C26"/>
    <mergeCell ref="B30:C30"/>
    <mergeCell ref="B31:C31"/>
    <mergeCell ref="B32:C32"/>
    <mergeCell ref="B33:C33"/>
    <mergeCell ref="B20:C20"/>
    <mergeCell ref="B6:C6"/>
    <mergeCell ref="B10:C10"/>
    <mergeCell ref="B11:C11"/>
    <mergeCell ref="B12:C12"/>
    <mergeCell ref="B15:C15"/>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3"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4" width="6.5703125" style="1" customWidth="1"/>
    <col min="5" max="5" width="5" style="1" customWidth="1"/>
    <col min="6" max="6" width="6.5703125" style="1" customWidth="1"/>
    <col min="7" max="7" width="7.28515625" style="1" customWidth="1"/>
    <col min="8" max="8" width="7.7109375" style="1" customWidth="1"/>
    <col min="9" max="9" width="4.7109375" style="1" customWidth="1"/>
    <col min="10" max="10" width="5.28515625" style="1" customWidth="1"/>
    <col min="11" max="12" width="5.140625" style="1" customWidth="1"/>
    <col min="13" max="13" width="5.85546875" style="1" customWidth="1"/>
    <col min="14" max="19" width="4.7109375" style="1" customWidth="1"/>
    <col min="20" max="20" width="4.5703125" style="1" customWidth="1"/>
    <col min="21" max="23" width="4.7109375" style="1" customWidth="1"/>
    <col min="24" max="24" width="4.28515625" style="1" customWidth="1"/>
    <col min="25" max="25" width="5.28515625" style="1" customWidth="1"/>
    <col min="26" max="27" width="4.7109375" style="1" customWidth="1"/>
    <col min="28" max="31" width="4.140625" style="1" customWidth="1"/>
    <col min="32" max="32" width="5.5703125" style="1" customWidth="1"/>
    <col min="33" max="33" width="6.140625" style="1" customWidth="1"/>
    <col min="34" max="34" width="2.7109375" style="1" customWidth="1"/>
    <col min="35" max="16384" width="11.42578125" style="1"/>
  </cols>
  <sheetData>
    <row r="1" spans="2:33" ht="3" customHeight="1" x14ac:dyDescent="0.25"/>
    <row r="2" spans="2:33" ht="12.75" customHeight="1" x14ac:dyDescent="0.25">
      <c r="B2" s="2" t="s">
        <v>582</v>
      </c>
      <c r="C2" s="3"/>
      <c r="D2" s="4"/>
      <c r="E2" s="4"/>
      <c r="F2" s="4"/>
      <c r="AF2" s="5"/>
    </row>
    <row r="3" spans="2:33" ht="9" customHeight="1" x14ac:dyDescent="0.25">
      <c r="B3" s="6"/>
      <c r="C3" s="6"/>
      <c r="M3" s="207" t="s">
        <v>583</v>
      </c>
    </row>
    <row r="4" spans="2:33" ht="8.25" customHeight="1" x14ac:dyDescent="0.25">
      <c r="B4" s="8" t="s">
        <v>2</v>
      </c>
      <c r="C4" s="8"/>
      <c r="H4" s="9"/>
      <c r="I4" s="10" t="s">
        <v>3</v>
      </c>
      <c r="M4" s="207" t="s">
        <v>584</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5.08</v>
      </c>
      <c r="E9" s="40" t="s">
        <v>38</v>
      </c>
      <c r="F9" s="39">
        <v>34.673004567908997</v>
      </c>
      <c r="G9" s="39" t="s">
        <v>53</v>
      </c>
      <c r="H9" s="39">
        <v>6.6381434924242004</v>
      </c>
      <c r="I9" s="39">
        <v>64.331035384264993</v>
      </c>
      <c r="J9" s="40" t="s">
        <v>38</v>
      </c>
      <c r="K9" s="39">
        <v>129.41175188118299</v>
      </c>
      <c r="L9" s="39">
        <v>50.455947266698999</v>
      </c>
      <c r="M9" s="39">
        <v>12.1188658560758</v>
      </c>
      <c r="N9" s="39">
        <v>6.2634808360929997</v>
      </c>
      <c r="O9" s="39">
        <v>15.5613561485833</v>
      </c>
      <c r="P9" s="39">
        <v>23.280102307079201</v>
      </c>
      <c r="Q9" s="39">
        <v>14.6877268685</v>
      </c>
      <c r="R9" s="39">
        <v>16.541801636395903</v>
      </c>
      <c r="S9" s="39" t="s">
        <v>53</v>
      </c>
      <c r="T9" s="39">
        <v>4.1244281860924996</v>
      </c>
      <c r="U9" s="41">
        <v>22.9280508024599</v>
      </c>
      <c r="V9" s="42">
        <v>71.062700731486004</v>
      </c>
      <c r="W9" s="43">
        <v>11.831117780456999</v>
      </c>
      <c r="X9" s="41">
        <v>3.3480550394797999</v>
      </c>
      <c r="Y9" s="39">
        <v>0</v>
      </c>
      <c r="Z9" s="40" t="s">
        <v>38</v>
      </c>
      <c r="AA9" s="40" t="s">
        <v>38</v>
      </c>
      <c r="AB9" s="40" t="s">
        <v>38</v>
      </c>
      <c r="AC9" s="40" t="s">
        <v>38</v>
      </c>
      <c r="AD9" s="40" t="s">
        <v>38</v>
      </c>
      <c r="AE9" s="40" t="s">
        <v>38</v>
      </c>
      <c r="AF9" s="44" t="s">
        <v>38</v>
      </c>
      <c r="AG9" s="45">
        <f>SUM(D9:AF9)</f>
        <v>492.33756878518255</v>
      </c>
    </row>
    <row r="10" spans="2:33" ht="12" customHeight="1" x14ac:dyDescent="0.25">
      <c r="B10" s="602" t="s">
        <v>39</v>
      </c>
      <c r="C10" s="603"/>
      <c r="D10" s="46">
        <v>811.26153965122</v>
      </c>
      <c r="E10" s="47" t="s">
        <v>38</v>
      </c>
      <c r="F10" s="46">
        <v>33.162452158991002</v>
      </c>
      <c r="G10" s="46" t="s">
        <v>53</v>
      </c>
      <c r="H10" s="46">
        <v>7.0538399627228996</v>
      </c>
      <c r="I10" s="46">
        <v>32.786573222347002</v>
      </c>
      <c r="J10" s="47" t="s">
        <v>38</v>
      </c>
      <c r="K10" s="46">
        <v>72.162375823217999</v>
      </c>
      <c r="L10" s="46">
        <v>65.521601778725</v>
      </c>
      <c r="M10" s="46">
        <v>10.632835554763</v>
      </c>
      <c r="N10" s="46">
        <v>40.093849471774</v>
      </c>
      <c r="O10" s="46">
        <v>38.458289580699997</v>
      </c>
      <c r="P10" s="46">
        <v>74.545498269895006</v>
      </c>
      <c r="Q10" s="46">
        <v>42.759546744699001</v>
      </c>
      <c r="R10" s="46">
        <v>30.901134817277999</v>
      </c>
      <c r="S10" s="46" t="s">
        <v>53</v>
      </c>
      <c r="T10" s="46">
        <v>28.655625751251002</v>
      </c>
      <c r="U10" s="48">
        <v>47.658170726919003</v>
      </c>
      <c r="V10" s="49">
        <v>2.2762857866734998</v>
      </c>
      <c r="W10" s="50">
        <v>0</v>
      </c>
      <c r="X10" s="48">
        <v>9.1007867624919997E-2</v>
      </c>
      <c r="Y10" s="46">
        <v>507.87420038297898</v>
      </c>
      <c r="Z10" s="47" t="s">
        <v>38</v>
      </c>
      <c r="AA10" s="47" t="s">
        <v>38</v>
      </c>
      <c r="AB10" s="47" t="s">
        <v>38</v>
      </c>
      <c r="AC10" s="47" t="s">
        <v>38</v>
      </c>
      <c r="AD10" s="47" t="s">
        <v>38</v>
      </c>
      <c r="AE10" s="47" t="s">
        <v>38</v>
      </c>
      <c r="AF10" s="51" t="s">
        <v>38</v>
      </c>
      <c r="AG10" s="45">
        <f t="shared" ref="AG10:AG27" si="0">SUM(D10:AF10)</f>
        <v>1845.8948275517805</v>
      </c>
    </row>
    <row r="11" spans="2:33" ht="10.5" customHeight="1" x14ac:dyDescent="0.25">
      <c r="B11" s="604" t="s">
        <v>40</v>
      </c>
      <c r="C11" s="605"/>
      <c r="D11" s="46">
        <v>0</v>
      </c>
      <c r="E11" s="47" t="s">
        <v>38</v>
      </c>
      <c r="F11" s="46">
        <v>0</v>
      </c>
      <c r="G11" s="46" t="s">
        <v>53</v>
      </c>
      <c r="H11" s="46">
        <v>0</v>
      </c>
      <c r="I11" s="46">
        <v>0</v>
      </c>
      <c r="J11" s="47" t="s">
        <v>38</v>
      </c>
      <c r="K11" s="46">
        <v>0</v>
      </c>
      <c r="L11" s="46">
        <v>0</v>
      </c>
      <c r="M11" s="46">
        <v>0</v>
      </c>
      <c r="N11" s="46">
        <v>0</v>
      </c>
      <c r="O11" s="46">
        <v>0</v>
      </c>
      <c r="P11" s="46">
        <v>0</v>
      </c>
      <c r="Q11" s="46">
        <v>0</v>
      </c>
      <c r="R11" s="46">
        <v>0</v>
      </c>
      <c r="S11" s="46" t="s">
        <v>53</v>
      </c>
      <c r="T11" s="46">
        <v>0</v>
      </c>
      <c r="U11" s="48">
        <v>0</v>
      </c>
      <c r="V11" s="49">
        <v>0</v>
      </c>
      <c r="W11" s="50">
        <v>0</v>
      </c>
      <c r="X11" s="48">
        <v>0</v>
      </c>
      <c r="Y11" s="46">
        <v>31</v>
      </c>
      <c r="Z11" s="47" t="s">
        <v>38</v>
      </c>
      <c r="AA11" s="47" t="s">
        <v>38</v>
      </c>
      <c r="AB11" s="47" t="s">
        <v>38</v>
      </c>
      <c r="AC11" s="47" t="s">
        <v>38</v>
      </c>
      <c r="AD11" s="47" t="s">
        <v>38</v>
      </c>
      <c r="AE11" s="47" t="s">
        <v>38</v>
      </c>
      <c r="AF11" s="51" t="s">
        <v>38</v>
      </c>
      <c r="AG11" s="45">
        <f t="shared" si="0"/>
        <v>31</v>
      </c>
    </row>
    <row r="12" spans="2:33" ht="17.100000000000001" customHeight="1" x14ac:dyDescent="0.25">
      <c r="B12" s="606" t="s">
        <v>41</v>
      </c>
      <c r="C12" s="607"/>
      <c r="D12" s="46">
        <v>0</v>
      </c>
      <c r="E12" s="47" t="s">
        <v>38</v>
      </c>
      <c r="F12" s="46">
        <v>0</v>
      </c>
      <c r="G12" s="46" t="s">
        <v>53</v>
      </c>
      <c r="H12" s="46">
        <v>0</v>
      </c>
      <c r="I12" s="46">
        <v>0</v>
      </c>
      <c r="J12" s="47" t="s">
        <v>38</v>
      </c>
      <c r="K12" s="46">
        <v>0</v>
      </c>
      <c r="L12" s="46">
        <v>0</v>
      </c>
      <c r="M12" s="46">
        <v>0</v>
      </c>
      <c r="N12" s="46">
        <v>0</v>
      </c>
      <c r="O12" s="46">
        <v>0</v>
      </c>
      <c r="P12" s="46">
        <v>0</v>
      </c>
      <c r="Q12" s="46">
        <v>0</v>
      </c>
      <c r="R12" s="46">
        <v>0</v>
      </c>
      <c r="S12" s="46" t="s">
        <v>53</v>
      </c>
      <c r="T12" s="46">
        <v>0</v>
      </c>
      <c r="U12" s="48">
        <v>0</v>
      </c>
      <c r="V12" s="49">
        <v>0</v>
      </c>
      <c r="W12" s="50">
        <v>0</v>
      </c>
      <c r="X12" s="46">
        <v>0</v>
      </c>
      <c r="Y12" s="46">
        <v>33.32</v>
      </c>
      <c r="Z12" s="47" t="s">
        <v>38</v>
      </c>
      <c r="AA12" s="47" t="s">
        <v>38</v>
      </c>
      <c r="AB12" s="47" t="s">
        <v>38</v>
      </c>
      <c r="AC12" s="47" t="s">
        <v>38</v>
      </c>
      <c r="AD12" s="47" t="s">
        <v>38</v>
      </c>
      <c r="AE12" s="47" t="s">
        <v>38</v>
      </c>
      <c r="AF12" s="47" t="s">
        <v>38</v>
      </c>
      <c r="AG12" s="52">
        <f t="shared" si="0"/>
        <v>33.32</v>
      </c>
    </row>
    <row r="13" spans="2:33" ht="10.5" customHeight="1" x14ac:dyDescent="0.25">
      <c r="B13" s="53"/>
      <c r="C13" s="54" t="s">
        <v>42</v>
      </c>
      <c r="D13" s="46">
        <v>816.34153965122005</v>
      </c>
      <c r="E13" s="47" t="s">
        <v>38</v>
      </c>
      <c r="F13" s="46">
        <v>67.835456726899992</v>
      </c>
      <c r="G13" s="46" t="s">
        <v>53</v>
      </c>
      <c r="H13" s="46">
        <v>13.691983455147099</v>
      </c>
      <c r="I13" s="46">
        <v>97.117608606611995</v>
      </c>
      <c r="J13" s="47" t="s">
        <v>38</v>
      </c>
      <c r="K13" s="46">
        <v>201.57412770440101</v>
      </c>
      <c r="L13" s="46">
        <v>115.977549045424</v>
      </c>
      <c r="M13" s="46">
        <v>22.751701410838798</v>
      </c>
      <c r="N13" s="46">
        <v>46.357330307867002</v>
      </c>
      <c r="O13" s="46">
        <v>54.019645729283297</v>
      </c>
      <c r="P13" s="46">
        <v>97.82560057697421</v>
      </c>
      <c r="Q13" s="46">
        <v>57.447273613199002</v>
      </c>
      <c r="R13" s="46">
        <v>47.442936453673902</v>
      </c>
      <c r="S13" s="46" t="s">
        <v>53</v>
      </c>
      <c r="T13" s="46">
        <v>32.780053937343503</v>
      </c>
      <c r="U13" s="48">
        <v>70.586221529378903</v>
      </c>
      <c r="V13" s="49">
        <v>73.338986518159501</v>
      </c>
      <c r="W13" s="50">
        <v>11.831117780456999</v>
      </c>
      <c r="X13" s="48">
        <v>3.4390629071047201</v>
      </c>
      <c r="Y13" s="46">
        <v>572.19420038297903</v>
      </c>
      <c r="Z13" s="47" t="s">
        <v>38</v>
      </c>
      <c r="AA13" s="47" t="s">
        <v>38</v>
      </c>
      <c r="AB13" s="47" t="s">
        <v>38</v>
      </c>
      <c r="AC13" s="47" t="s">
        <v>38</v>
      </c>
      <c r="AD13" s="47" t="s">
        <v>38</v>
      </c>
      <c r="AE13" s="47" t="s">
        <v>38</v>
      </c>
      <c r="AF13" s="51" t="s">
        <v>38</v>
      </c>
      <c r="AG13" s="45">
        <f t="shared" si="0"/>
        <v>2402.5523963369633</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10.715030646451</v>
      </c>
      <c r="E15" s="65" t="s">
        <v>38</v>
      </c>
      <c r="F15" s="64">
        <v>12.105605617551999</v>
      </c>
      <c r="G15" s="64" t="s">
        <v>53</v>
      </c>
      <c r="H15" s="64">
        <v>0.17990826281212</v>
      </c>
      <c r="I15" s="64">
        <v>4.3039194415696</v>
      </c>
      <c r="J15" s="65" t="s">
        <v>38</v>
      </c>
      <c r="K15" s="64">
        <v>13.200143644103999</v>
      </c>
      <c r="L15" s="64">
        <v>22.947731239473999</v>
      </c>
      <c r="M15" s="64">
        <v>5.4134585564800997</v>
      </c>
      <c r="N15" s="64">
        <v>3.9648519138022</v>
      </c>
      <c r="O15" s="64">
        <v>7.6423482180192002</v>
      </c>
      <c r="P15" s="64">
        <v>4.0389746240875004</v>
      </c>
      <c r="Q15" s="64">
        <v>2.8507960795682998</v>
      </c>
      <c r="R15" s="64">
        <v>3.8299032008422</v>
      </c>
      <c r="S15" s="64" t="s">
        <v>53</v>
      </c>
      <c r="T15" s="64">
        <v>0.42046956783682998</v>
      </c>
      <c r="U15" s="66">
        <v>6.0369096641255</v>
      </c>
      <c r="V15" s="67">
        <v>1.7430119843217999</v>
      </c>
      <c r="W15" s="68">
        <v>0</v>
      </c>
      <c r="X15" s="66">
        <v>2.3043936824093999E-2</v>
      </c>
      <c r="Y15" s="64">
        <v>27.004382449951002</v>
      </c>
      <c r="Z15" s="65" t="s">
        <v>38</v>
      </c>
      <c r="AA15" s="65" t="s">
        <v>38</v>
      </c>
      <c r="AB15" s="65" t="s">
        <v>38</v>
      </c>
      <c r="AC15" s="65" t="s">
        <v>38</v>
      </c>
      <c r="AD15" s="65" t="s">
        <v>38</v>
      </c>
      <c r="AE15" s="65" t="s">
        <v>38</v>
      </c>
      <c r="AF15" s="69" t="s">
        <v>38</v>
      </c>
      <c r="AG15" s="70">
        <f t="shared" si="0"/>
        <v>126.42048904782143</v>
      </c>
    </row>
    <row r="16" spans="2:33" ht="10.5" customHeight="1" x14ac:dyDescent="0.25">
      <c r="B16" s="71"/>
      <c r="C16" s="72" t="s">
        <v>585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586</v>
      </c>
      <c r="D17" s="46">
        <v>774</v>
      </c>
      <c r="E17" s="359" t="s">
        <v>53</v>
      </c>
      <c r="F17" s="46">
        <v>43</v>
      </c>
      <c r="G17" s="46" t="s">
        <v>53</v>
      </c>
      <c r="H17" s="46">
        <v>9</v>
      </c>
      <c r="I17" s="46">
        <v>29</v>
      </c>
      <c r="J17" s="82" t="s">
        <v>53</v>
      </c>
      <c r="K17" s="46">
        <v>59</v>
      </c>
      <c r="L17" s="46">
        <v>65</v>
      </c>
      <c r="M17" s="46">
        <v>18</v>
      </c>
      <c r="N17" s="46">
        <v>18.5</v>
      </c>
      <c r="O17" s="46">
        <v>38</v>
      </c>
      <c r="P17" s="46">
        <v>58</v>
      </c>
      <c r="Q17" s="46">
        <v>35</v>
      </c>
      <c r="R17" s="46">
        <v>28</v>
      </c>
      <c r="S17" s="46" t="s">
        <v>53</v>
      </c>
      <c r="T17" s="46">
        <v>26</v>
      </c>
      <c r="U17" s="48">
        <v>37</v>
      </c>
      <c r="V17" s="49">
        <v>2</v>
      </c>
      <c r="W17" s="50" t="s">
        <v>53</v>
      </c>
      <c r="X17" s="48">
        <v>0</v>
      </c>
      <c r="Y17" s="46">
        <v>464.5</v>
      </c>
      <c r="Z17" s="102" t="s">
        <v>38</v>
      </c>
      <c r="AA17" s="102" t="s">
        <v>38</v>
      </c>
      <c r="AB17" s="102" t="s">
        <v>38</v>
      </c>
      <c r="AC17" s="102" t="s">
        <v>38</v>
      </c>
      <c r="AD17" s="102" t="s">
        <v>38</v>
      </c>
      <c r="AE17" s="102" t="s">
        <v>38</v>
      </c>
      <c r="AF17" s="103" t="s">
        <v>38</v>
      </c>
      <c r="AG17" s="83">
        <f t="shared" si="0"/>
        <v>1704</v>
      </c>
    </row>
    <row r="18" spans="1:33" ht="10.5" customHeight="1" thickBot="1" x14ac:dyDescent="0.3">
      <c r="B18" s="84"/>
      <c r="C18" s="85" t="s">
        <v>587</v>
      </c>
      <c r="D18" s="64">
        <v>23</v>
      </c>
      <c r="E18" s="417" t="s">
        <v>53</v>
      </c>
      <c r="F18" s="418">
        <v>1</v>
      </c>
      <c r="G18" s="418" t="s">
        <v>53</v>
      </c>
      <c r="H18" s="418" t="s">
        <v>53</v>
      </c>
      <c r="I18" s="418">
        <v>1</v>
      </c>
      <c r="J18" s="417" t="s">
        <v>53</v>
      </c>
      <c r="K18" s="418">
        <v>1</v>
      </c>
      <c r="L18" s="418" t="s">
        <v>53</v>
      </c>
      <c r="M18" s="64" t="s">
        <v>53</v>
      </c>
      <c r="N18" s="64" t="s">
        <v>53</v>
      </c>
      <c r="O18" s="64">
        <v>2</v>
      </c>
      <c r="P18" s="64">
        <v>1</v>
      </c>
      <c r="Q18" s="64">
        <v>1</v>
      </c>
      <c r="R18" s="64">
        <v>1</v>
      </c>
      <c r="S18" s="64" t="s">
        <v>53</v>
      </c>
      <c r="T18" s="64" t="s">
        <v>53</v>
      </c>
      <c r="U18" s="66">
        <v>2</v>
      </c>
      <c r="V18" s="67">
        <v>2</v>
      </c>
      <c r="W18" s="68" t="s">
        <v>53</v>
      </c>
      <c r="X18" s="64" t="s">
        <v>53</v>
      </c>
      <c r="Y18" s="64">
        <v>16</v>
      </c>
      <c r="Z18" s="335" t="s">
        <v>38</v>
      </c>
      <c r="AA18" s="335" t="s">
        <v>38</v>
      </c>
      <c r="AB18" s="335" t="s">
        <v>38</v>
      </c>
      <c r="AC18" s="335" t="s">
        <v>38</v>
      </c>
      <c r="AD18" s="335" t="s">
        <v>38</v>
      </c>
      <c r="AE18" s="335" t="s">
        <v>38</v>
      </c>
      <c r="AF18" s="335" t="s">
        <v>38</v>
      </c>
      <c r="AG18" s="419">
        <f t="shared" si="0"/>
        <v>51</v>
      </c>
    </row>
    <row r="19" spans="1:33" ht="10.5" customHeight="1" x14ac:dyDescent="0.25">
      <c r="B19" s="86"/>
      <c r="C19" s="420" t="s">
        <v>48</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37</v>
      </c>
      <c r="D20" s="96" t="s">
        <v>38</v>
      </c>
      <c r="E20" s="97" t="s">
        <v>38</v>
      </c>
      <c r="F20" s="97" t="s">
        <v>38</v>
      </c>
      <c r="G20" s="354" t="s">
        <v>53</v>
      </c>
      <c r="H20" s="97" t="s">
        <v>38</v>
      </c>
      <c r="I20" s="97" t="s">
        <v>38</v>
      </c>
      <c r="J20" s="97" t="s">
        <v>38</v>
      </c>
      <c r="K20" s="97" t="s">
        <v>38</v>
      </c>
      <c r="L20" s="97" t="s">
        <v>38</v>
      </c>
      <c r="M20" s="97" t="s">
        <v>38</v>
      </c>
      <c r="N20" s="97" t="s">
        <v>38</v>
      </c>
      <c r="O20" s="97" t="s">
        <v>38</v>
      </c>
      <c r="P20" s="97" t="s">
        <v>38</v>
      </c>
      <c r="Q20" s="97" t="s">
        <v>38</v>
      </c>
      <c r="R20" s="97" t="s">
        <v>38</v>
      </c>
      <c r="S20" s="354" t="s">
        <v>53</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49</v>
      </c>
      <c r="C21" s="613"/>
      <c r="D21" s="101" t="s">
        <v>38</v>
      </c>
      <c r="E21" s="102" t="s">
        <v>38</v>
      </c>
      <c r="F21" s="102" t="s">
        <v>38</v>
      </c>
      <c r="G21" s="359" t="s">
        <v>53</v>
      </c>
      <c r="H21" s="102" t="s">
        <v>38</v>
      </c>
      <c r="I21" s="102" t="s">
        <v>38</v>
      </c>
      <c r="J21" s="102" t="s">
        <v>38</v>
      </c>
      <c r="K21" s="102" t="s">
        <v>38</v>
      </c>
      <c r="L21" s="102" t="s">
        <v>38</v>
      </c>
      <c r="M21" s="102" t="s">
        <v>38</v>
      </c>
      <c r="N21" s="102" t="s">
        <v>38</v>
      </c>
      <c r="O21" s="102" t="s">
        <v>38</v>
      </c>
      <c r="P21" s="102" t="s">
        <v>38</v>
      </c>
      <c r="Q21" s="102" t="s">
        <v>38</v>
      </c>
      <c r="R21" s="102" t="s">
        <v>38</v>
      </c>
      <c r="S21" s="359" t="s">
        <v>53</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42</v>
      </c>
      <c r="D22" s="421">
        <v>833.8</v>
      </c>
      <c r="E22" s="422" t="s">
        <v>38</v>
      </c>
      <c r="F22" s="423">
        <v>75.400000000000006</v>
      </c>
      <c r="G22" s="423" t="s">
        <v>53</v>
      </c>
      <c r="H22" s="109" t="s">
        <v>38</v>
      </c>
      <c r="I22" s="423">
        <v>93.5</v>
      </c>
      <c r="J22" s="422" t="s">
        <v>38</v>
      </c>
      <c r="K22" s="423">
        <v>149.80000000000001</v>
      </c>
      <c r="L22" s="423">
        <v>130</v>
      </c>
      <c r="M22" s="423">
        <v>27.4</v>
      </c>
      <c r="N22" s="423">
        <v>34.4</v>
      </c>
      <c r="O22" s="423">
        <v>55.4</v>
      </c>
      <c r="P22" s="423">
        <v>90.4</v>
      </c>
      <c r="Q22" s="423">
        <v>50.1</v>
      </c>
      <c r="R22" s="423">
        <v>43.8</v>
      </c>
      <c r="S22" s="423" t="s">
        <v>53</v>
      </c>
      <c r="T22" s="83">
        <v>26.6</v>
      </c>
      <c r="U22" s="421">
        <v>62.6</v>
      </c>
      <c r="V22" s="424">
        <v>78.900000000000006</v>
      </c>
      <c r="W22" s="110" t="s">
        <v>38</v>
      </c>
      <c r="X22" s="108" t="s">
        <v>38</v>
      </c>
      <c r="Y22" s="109" t="s">
        <v>38</v>
      </c>
      <c r="Z22" s="422" t="s">
        <v>38</v>
      </c>
      <c r="AA22" s="366">
        <v>94.6</v>
      </c>
      <c r="AB22" s="422" t="s">
        <v>38</v>
      </c>
      <c r="AC22" s="422" t="s">
        <v>38</v>
      </c>
      <c r="AD22" s="422" t="s">
        <v>38</v>
      </c>
      <c r="AE22" s="422" t="s">
        <v>38</v>
      </c>
      <c r="AF22" s="425" t="s">
        <v>38</v>
      </c>
      <c r="AG22" s="426">
        <f t="shared" ref="AG22" si="1">SUM(D22:AF22)</f>
        <v>1846.7</v>
      </c>
    </row>
    <row r="23" spans="1:33" ht="10.5" customHeight="1" thickBot="1" x14ac:dyDescent="0.3">
      <c r="B23" s="112"/>
      <c r="C23" s="113" t="s">
        <v>43</v>
      </c>
      <c r="D23" s="427" t="s">
        <v>53</v>
      </c>
      <c r="E23" s="428"/>
      <c r="F23" s="429"/>
      <c r="G23" s="429"/>
      <c r="H23" s="429"/>
      <c r="I23" s="429"/>
      <c r="J23" s="428"/>
      <c r="K23" s="429"/>
      <c r="L23" s="429"/>
      <c r="M23" s="429"/>
      <c r="N23" s="429"/>
      <c r="O23" s="429"/>
      <c r="P23" s="429"/>
      <c r="Q23" s="429"/>
      <c r="R23" s="429"/>
      <c r="S23" s="429"/>
      <c r="T23" s="430"/>
      <c r="U23" s="431"/>
      <c r="V23" s="432"/>
      <c r="W23" s="430"/>
      <c r="X23" s="431"/>
      <c r="Y23" s="429"/>
      <c r="Z23" s="428"/>
      <c r="AA23" s="428"/>
      <c r="AB23" s="428"/>
      <c r="AC23" s="428"/>
      <c r="AD23" s="428"/>
      <c r="AE23" s="428"/>
      <c r="AF23" s="433"/>
      <c r="AG23" s="434"/>
    </row>
    <row r="24" spans="1:33" ht="10.5" customHeight="1" x14ac:dyDescent="0.25">
      <c r="B24" s="86"/>
      <c r="C24" s="87" t="s">
        <v>541</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37</v>
      </c>
      <c r="D25" s="41">
        <v>8.5464843884768005</v>
      </c>
      <c r="E25" s="40" t="s">
        <v>38</v>
      </c>
      <c r="F25" s="39">
        <v>43.928004050481093</v>
      </c>
      <c r="G25" s="39" t="s">
        <v>53</v>
      </c>
      <c r="H25" s="39">
        <v>14.160000000000002</v>
      </c>
      <c r="I25" s="39">
        <v>65.354370363887384</v>
      </c>
      <c r="J25" s="40" t="s">
        <v>38</v>
      </c>
      <c r="K25" s="39">
        <v>123.99074005040026</v>
      </c>
      <c r="L25" s="39">
        <v>51.843290566993716</v>
      </c>
      <c r="M25" s="39">
        <v>14.466772463660137</v>
      </c>
      <c r="N25" s="39">
        <v>23.122999999999998</v>
      </c>
      <c r="O25" s="39">
        <v>13.596846101224912</v>
      </c>
      <c r="P25" s="39">
        <v>24.110778935693272</v>
      </c>
      <c r="Q25" s="39">
        <v>15.405317444609926</v>
      </c>
      <c r="R25" s="39">
        <v>15.637375847612679</v>
      </c>
      <c r="S25" s="39" t="s">
        <v>53</v>
      </c>
      <c r="T25" s="43">
        <v>3.8764101985113251</v>
      </c>
      <c r="U25" s="41">
        <v>17.153334048854624</v>
      </c>
      <c r="V25" s="42">
        <v>94.090489991038311</v>
      </c>
      <c r="W25" s="98" t="s">
        <v>38</v>
      </c>
      <c r="X25" s="96" t="s">
        <v>38</v>
      </c>
      <c r="Y25" s="39">
        <v>0</v>
      </c>
      <c r="Z25" s="40">
        <v>29.357100000000003</v>
      </c>
      <c r="AA25" s="40" t="s">
        <v>38</v>
      </c>
      <c r="AB25" s="40" t="s">
        <v>38</v>
      </c>
      <c r="AC25" s="40" t="s">
        <v>38</v>
      </c>
      <c r="AD25" s="40" t="s">
        <v>38</v>
      </c>
      <c r="AE25" s="40" t="s">
        <v>38</v>
      </c>
      <c r="AF25" s="44" t="s">
        <v>38</v>
      </c>
      <c r="AG25" s="435">
        <f t="shared" si="0"/>
        <v>558.64031445144451</v>
      </c>
    </row>
    <row r="26" spans="1:33" ht="30" customHeight="1" x14ac:dyDescent="0.25">
      <c r="B26" s="612" t="s">
        <v>49</v>
      </c>
      <c r="C26" s="613"/>
      <c r="D26" s="48">
        <v>842.70204002195396</v>
      </c>
      <c r="E26" s="47" t="s">
        <v>38</v>
      </c>
      <c r="F26" s="46">
        <v>39.358397294548197</v>
      </c>
      <c r="G26" s="46" t="s">
        <v>53</v>
      </c>
      <c r="H26" s="46">
        <v>10.0293457943925</v>
      </c>
      <c r="I26" s="46">
        <v>32.420870650895495</v>
      </c>
      <c r="J26" s="47" t="s">
        <v>38</v>
      </c>
      <c r="K26" s="46">
        <v>68.254716085981499</v>
      </c>
      <c r="L26" s="46">
        <v>62.553554927801805</v>
      </c>
      <c r="M26" s="46">
        <v>29.14629494560716</v>
      </c>
      <c r="N26" s="46">
        <v>27.947787801459242</v>
      </c>
      <c r="O26" s="46">
        <v>39.494732129266403</v>
      </c>
      <c r="P26" s="46">
        <v>71.495497057355294</v>
      </c>
      <c r="Q26" s="46">
        <v>40.8606198852885</v>
      </c>
      <c r="R26" s="46">
        <v>31.148701540293001</v>
      </c>
      <c r="S26" s="46" t="s">
        <v>53</v>
      </c>
      <c r="T26" s="50">
        <v>25.584969128163003</v>
      </c>
      <c r="U26" s="48">
        <v>43.8479070356465</v>
      </c>
      <c r="V26" s="49">
        <v>1.6965870980429787E-2</v>
      </c>
      <c r="W26" s="103" t="s">
        <v>38</v>
      </c>
      <c r="X26" s="101" t="s">
        <v>38</v>
      </c>
      <c r="Y26" s="46">
        <v>500.26595912352752</v>
      </c>
      <c r="Z26" s="47" t="s">
        <v>38</v>
      </c>
      <c r="AA26" s="47" t="s">
        <v>38</v>
      </c>
      <c r="AB26" s="47" t="s">
        <v>38</v>
      </c>
      <c r="AC26" s="47" t="s">
        <v>38</v>
      </c>
      <c r="AD26" s="47" t="s">
        <v>38</v>
      </c>
      <c r="AE26" s="47" t="s">
        <v>38</v>
      </c>
      <c r="AF26" s="51" t="s">
        <v>38</v>
      </c>
      <c r="AG26" s="426">
        <f t="shared" si="0"/>
        <v>1865.1283592931609</v>
      </c>
    </row>
    <row r="27" spans="1:33" ht="10.5" customHeight="1" x14ac:dyDescent="0.25">
      <c r="B27" s="106"/>
      <c r="C27" s="107" t="s">
        <v>42</v>
      </c>
      <c r="D27" s="421">
        <v>851.24852441043072</v>
      </c>
      <c r="E27" s="422" t="s">
        <v>38</v>
      </c>
      <c r="F27" s="423">
        <v>83.28640134502929</v>
      </c>
      <c r="G27" s="423" t="s">
        <v>53</v>
      </c>
      <c r="H27" s="423">
        <v>24.189345794392501</v>
      </c>
      <c r="I27" s="423">
        <v>97.775241014782878</v>
      </c>
      <c r="J27" s="422" t="s">
        <v>38</v>
      </c>
      <c r="K27" s="423">
        <v>192.24545613638176</v>
      </c>
      <c r="L27" s="423">
        <v>114.39684549479551</v>
      </c>
      <c r="M27" s="423">
        <v>43.613067409267295</v>
      </c>
      <c r="N27" s="423">
        <v>51.07078780145924</v>
      </c>
      <c r="O27" s="423">
        <v>53.091578230491315</v>
      </c>
      <c r="P27" s="423">
        <v>95.60627599304857</v>
      </c>
      <c r="Q27" s="423">
        <v>56.265937329898428</v>
      </c>
      <c r="R27" s="423">
        <v>46.786077387905678</v>
      </c>
      <c r="S27" s="423" t="s">
        <v>53</v>
      </c>
      <c r="T27" s="83">
        <v>29.461379326674329</v>
      </c>
      <c r="U27" s="421">
        <v>61.001241084501125</v>
      </c>
      <c r="V27" s="424">
        <v>94.107455862018739</v>
      </c>
      <c r="W27" s="110" t="s">
        <v>38</v>
      </c>
      <c r="X27" s="108" t="s">
        <v>38</v>
      </c>
      <c r="Y27" s="423">
        <v>500.26595912352752</v>
      </c>
      <c r="Z27" s="422">
        <v>29.357100000000003</v>
      </c>
      <c r="AA27" s="422" t="s">
        <v>38</v>
      </c>
      <c r="AB27" s="422" t="s">
        <v>38</v>
      </c>
      <c r="AC27" s="422" t="s">
        <v>38</v>
      </c>
      <c r="AD27" s="422" t="s">
        <v>38</v>
      </c>
      <c r="AE27" s="422" t="s">
        <v>38</v>
      </c>
      <c r="AF27" s="425" t="s">
        <v>38</v>
      </c>
      <c r="AG27" s="426">
        <f t="shared" si="0"/>
        <v>2423.7686737446052</v>
      </c>
    </row>
    <row r="28" spans="1:33" ht="10.5" customHeight="1" thickBot="1" x14ac:dyDescent="0.3">
      <c r="B28" s="112"/>
      <c r="C28" s="113" t="s">
        <v>43</v>
      </c>
      <c r="D28" s="427">
        <v>55.300000000000004</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125" t="s">
        <v>53</v>
      </c>
      <c r="E30" s="126" t="s">
        <v>53</v>
      </c>
      <c r="F30" s="126" t="s">
        <v>53</v>
      </c>
      <c r="G30" s="126" t="s">
        <v>53</v>
      </c>
      <c r="H30" s="126" t="s">
        <v>53</v>
      </c>
      <c r="I30" s="126" t="s">
        <v>53</v>
      </c>
      <c r="J30" s="126" t="s">
        <v>53</v>
      </c>
      <c r="K30" s="126" t="s">
        <v>53</v>
      </c>
      <c r="L30" s="126" t="s">
        <v>53</v>
      </c>
      <c r="M30" s="126" t="s">
        <v>53</v>
      </c>
      <c r="N30" s="126" t="s">
        <v>53</v>
      </c>
      <c r="O30" s="126" t="s">
        <v>53</v>
      </c>
      <c r="P30" s="126" t="s">
        <v>53</v>
      </c>
      <c r="Q30" s="126" t="s">
        <v>53</v>
      </c>
      <c r="R30" s="126" t="s">
        <v>53</v>
      </c>
      <c r="S30" s="126" t="s">
        <v>53</v>
      </c>
      <c r="T30" s="127" t="s">
        <v>53</v>
      </c>
      <c r="U30" s="125" t="s">
        <v>53</v>
      </c>
      <c r="V30" s="128" t="s">
        <v>53</v>
      </c>
      <c r="W30" s="127" t="s">
        <v>53</v>
      </c>
      <c r="X30" s="125" t="s">
        <v>53</v>
      </c>
      <c r="Y30" s="126" t="s">
        <v>53</v>
      </c>
      <c r="Z30" s="126" t="s">
        <v>53</v>
      </c>
      <c r="AA30" s="126" t="s">
        <v>53</v>
      </c>
      <c r="AB30" s="126" t="s">
        <v>53</v>
      </c>
      <c r="AC30" s="126" t="s">
        <v>53</v>
      </c>
      <c r="AD30" s="126" t="s">
        <v>53</v>
      </c>
      <c r="AE30" s="126" t="s">
        <v>53</v>
      </c>
      <c r="AF30" s="127" t="s">
        <v>53</v>
      </c>
      <c r="AG30" s="438"/>
    </row>
    <row r="31" spans="1:33" s="10" customFormat="1" ht="10.5" customHeight="1" thickBot="1" x14ac:dyDescent="0.3">
      <c r="A31" s="120"/>
      <c r="B31" s="608" t="s">
        <v>54</v>
      </c>
      <c r="C31" s="609"/>
      <c r="D31" s="129" t="s">
        <v>53</v>
      </c>
      <c r="E31" s="130" t="s">
        <v>53</v>
      </c>
      <c r="F31" s="130" t="s">
        <v>53</v>
      </c>
      <c r="G31" s="130" t="s">
        <v>53</v>
      </c>
      <c r="H31" s="130" t="s">
        <v>53</v>
      </c>
      <c r="I31" s="130" t="s">
        <v>53</v>
      </c>
      <c r="J31" s="130" t="s">
        <v>53</v>
      </c>
      <c r="K31" s="130" t="s">
        <v>53</v>
      </c>
      <c r="L31" s="130" t="s">
        <v>53</v>
      </c>
      <c r="M31" s="130" t="s">
        <v>53</v>
      </c>
      <c r="N31" s="130" t="s">
        <v>53</v>
      </c>
      <c r="O31" s="130" t="s">
        <v>53</v>
      </c>
      <c r="P31" s="130" t="s">
        <v>53</v>
      </c>
      <c r="Q31" s="130" t="s">
        <v>53</v>
      </c>
      <c r="R31" s="130" t="s">
        <v>53</v>
      </c>
      <c r="S31" s="130" t="s">
        <v>53</v>
      </c>
      <c r="T31" s="131" t="s">
        <v>53</v>
      </c>
      <c r="U31" s="129" t="s">
        <v>53</v>
      </c>
      <c r="V31" s="132" t="s">
        <v>53</v>
      </c>
      <c r="W31" s="131" t="s">
        <v>53</v>
      </c>
      <c r="X31" s="129" t="s">
        <v>53</v>
      </c>
      <c r="Y31" s="130" t="s">
        <v>53</v>
      </c>
      <c r="Z31" s="130" t="s">
        <v>53</v>
      </c>
      <c r="AA31" s="130" t="s">
        <v>53</v>
      </c>
      <c r="AB31" s="130" t="s">
        <v>53</v>
      </c>
      <c r="AC31" s="130" t="s">
        <v>53</v>
      </c>
      <c r="AD31" s="130" t="s">
        <v>53</v>
      </c>
      <c r="AE31" s="130" t="s">
        <v>53</v>
      </c>
      <c r="AF31" s="130" t="s">
        <v>53</v>
      </c>
      <c r="AG31" s="133">
        <f>SUM(D31:AF31)</f>
        <v>0</v>
      </c>
    </row>
    <row r="32" spans="1:33" s="10" customFormat="1" ht="10.5" customHeight="1" x14ac:dyDescent="0.25">
      <c r="A32" s="120"/>
      <c r="B32" s="618" t="s">
        <v>55</v>
      </c>
      <c r="C32" s="619" t="s">
        <v>56</v>
      </c>
      <c r="D32" s="387">
        <f>D25/D27*100</f>
        <v>1.0039940326940409</v>
      </c>
      <c r="E32" s="388" t="s">
        <v>53</v>
      </c>
      <c r="F32" s="388">
        <f t="shared" ref="F32:T32" si="2">F25/F27*100</f>
        <v>52.743309040933617</v>
      </c>
      <c r="G32" s="388" t="s">
        <v>53</v>
      </c>
      <c r="H32" s="388">
        <f t="shared" si="2"/>
        <v>58.538168499300745</v>
      </c>
      <c r="I32" s="388">
        <f t="shared" si="2"/>
        <v>66.84143110831738</v>
      </c>
      <c r="J32" s="388" t="s">
        <v>53</v>
      </c>
      <c r="K32" s="388">
        <f t="shared" si="2"/>
        <v>64.496057562182074</v>
      </c>
      <c r="L32" s="388">
        <f t="shared" si="2"/>
        <v>45.318811321027489</v>
      </c>
      <c r="M32" s="388">
        <f t="shared" si="2"/>
        <v>33.170729148452665</v>
      </c>
      <c r="N32" s="388">
        <f t="shared" si="2"/>
        <v>45.276372257839554</v>
      </c>
      <c r="O32" s="388">
        <f t="shared" si="2"/>
        <v>25.610175011553967</v>
      </c>
      <c r="P32" s="388">
        <f t="shared" si="2"/>
        <v>25.218824481194456</v>
      </c>
      <c r="Q32" s="388">
        <f t="shared" si="2"/>
        <v>27.379473577922418</v>
      </c>
      <c r="R32" s="388">
        <f t="shared" si="2"/>
        <v>33.423139362512529</v>
      </c>
      <c r="S32" s="388" t="s">
        <v>53</v>
      </c>
      <c r="T32" s="388">
        <f t="shared" si="2"/>
        <v>13.157599158983107</v>
      </c>
      <c r="U32" s="387">
        <f>U25/U27*100</f>
        <v>28.119647639780322</v>
      </c>
      <c r="V32" s="389">
        <f>V25/V27*100</f>
        <v>99.981971809964449</v>
      </c>
      <c r="W32" s="390" t="s">
        <v>53</v>
      </c>
      <c r="X32" s="387" t="s">
        <v>53</v>
      </c>
      <c r="Y32" s="388">
        <f t="shared" ref="Y32" si="3">Y25/Y27*100</f>
        <v>0</v>
      </c>
      <c r="Z32" s="388" t="s">
        <v>53</v>
      </c>
      <c r="AA32" s="388" t="s">
        <v>53</v>
      </c>
      <c r="AB32" s="388" t="s">
        <v>53</v>
      </c>
      <c r="AC32" s="388" t="s">
        <v>53</v>
      </c>
      <c r="AD32" s="388" t="s">
        <v>53</v>
      </c>
      <c r="AE32" s="388" t="s">
        <v>53</v>
      </c>
      <c r="AF32" s="388" t="s">
        <v>53</v>
      </c>
      <c r="AG32" s="439">
        <f>AG25/AG27*100</f>
        <v>23.048417140748516</v>
      </c>
    </row>
    <row r="33" spans="1:33" s="10" customFormat="1" ht="16.5" customHeight="1" thickBot="1" x14ac:dyDescent="0.3">
      <c r="A33" s="120"/>
      <c r="B33" s="620" t="s">
        <v>57</v>
      </c>
      <c r="C33" s="621"/>
      <c r="D33" s="392">
        <f>D26/D27*100</f>
        <v>98.996005967305962</v>
      </c>
      <c r="E33" s="393" t="s">
        <v>53</v>
      </c>
      <c r="F33" s="393">
        <f t="shared" ref="F33:T33" si="4">F26/F27*100</f>
        <v>47.256690959066383</v>
      </c>
      <c r="G33" s="393" t="s">
        <v>53</v>
      </c>
      <c r="H33" s="393">
        <f t="shared" si="4"/>
        <v>41.461831500699255</v>
      </c>
      <c r="I33" s="393">
        <f t="shared" si="4"/>
        <v>33.158568891682613</v>
      </c>
      <c r="J33" s="393" t="s">
        <v>53</v>
      </c>
      <c r="K33" s="393">
        <f t="shared" si="4"/>
        <v>35.503942437817933</v>
      </c>
      <c r="L33" s="393">
        <f t="shared" si="4"/>
        <v>54.681188678972518</v>
      </c>
      <c r="M33" s="393">
        <f t="shared" si="4"/>
        <v>66.829270851547335</v>
      </c>
      <c r="N33" s="393">
        <f t="shared" si="4"/>
        <v>54.723627742160453</v>
      </c>
      <c r="O33" s="393">
        <f t="shared" si="4"/>
        <v>74.389824988446023</v>
      </c>
      <c r="P33" s="393">
        <f t="shared" si="4"/>
        <v>74.78117551880554</v>
      </c>
      <c r="Q33" s="393">
        <f t="shared" si="4"/>
        <v>72.620526422077575</v>
      </c>
      <c r="R33" s="393">
        <f t="shared" si="4"/>
        <v>66.576860637487471</v>
      </c>
      <c r="S33" s="393" t="s">
        <v>53</v>
      </c>
      <c r="T33" s="393">
        <f t="shared" si="4"/>
        <v>86.842400841016882</v>
      </c>
      <c r="U33" s="392">
        <f>U26/U27*100</f>
        <v>71.880352360219675</v>
      </c>
      <c r="V33" s="394">
        <f>V26/V27*100</f>
        <v>1.8028190035553945E-2</v>
      </c>
      <c r="W33" s="395" t="s">
        <v>53</v>
      </c>
      <c r="X33" s="392" t="s">
        <v>53</v>
      </c>
      <c r="Y33" s="393">
        <f t="shared" ref="Y33" si="5">Y26/Y27*100</f>
        <v>100</v>
      </c>
      <c r="Z33" s="393" t="s">
        <v>53</v>
      </c>
      <c r="AA33" s="393" t="s">
        <v>53</v>
      </c>
      <c r="AB33" s="393" t="s">
        <v>53</v>
      </c>
      <c r="AC33" s="393" t="s">
        <v>53</v>
      </c>
      <c r="AD33" s="393" t="s">
        <v>53</v>
      </c>
      <c r="AE33" s="393" t="s">
        <v>53</v>
      </c>
      <c r="AF33" s="393" t="s">
        <v>53</v>
      </c>
      <c r="AG33" s="396">
        <f>AG26/AG27*100</f>
        <v>76.951582859251502</v>
      </c>
    </row>
    <row r="34" spans="1:33" ht="10.5" customHeight="1" x14ac:dyDescent="0.25">
      <c r="B34" s="144" t="s">
        <v>58</v>
      </c>
      <c r="C34" s="144"/>
      <c r="D34" s="148"/>
      <c r="E34" s="344"/>
      <c r="F34" s="344"/>
      <c r="G34" s="344"/>
    </row>
    <row r="35" spans="1:33" ht="10.5" customHeight="1" x14ac:dyDescent="0.25">
      <c r="B35" s="144" t="s">
        <v>59</v>
      </c>
      <c r="C35" s="149"/>
      <c r="D35" s="151"/>
      <c r="E35" s="151"/>
      <c r="F35" s="152"/>
      <c r="G35" s="153"/>
    </row>
    <row r="36" spans="1:33" ht="10.5" customHeight="1" x14ac:dyDescent="0.25">
      <c r="B36" s="154" t="s">
        <v>588</v>
      </c>
      <c r="C36" s="149"/>
      <c r="D36" s="150"/>
      <c r="E36" s="146"/>
      <c r="F36" s="344"/>
      <c r="G36" s="344"/>
      <c r="H36" s="146"/>
      <c r="I36" s="146"/>
      <c r="J36" s="146"/>
      <c r="K36" s="146"/>
      <c r="L36" s="146"/>
      <c r="M36" s="146"/>
      <c r="N36" s="146"/>
      <c r="O36" s="146"/>
      <c r="P36" s="146"/>
      <c r="Q36" s="146"/>
      <c r="R36" s="146"/>
      <c r="S36" s="146"/>
      <c r="T36" s="146"/>
      <c r="U36" s="146"/>
      <c r="V36" s="146"/>
      <c r="W36" s="146"/>
      <c r="X36" s="146"/>
      <c r="Y36" s="146"/>
      <c r="Z36" s="146"/>
      <c r="AA36" s="151"/>
      <c r="AB36" s="151"/>
      <c r="AC36" s="151"/>
      <c r="AD36" s="151"/>
      <c r="AE36" s="151"/>
      <c r="AF36" s="152"/>
      <c r="AG36" s="153"/>
    </row>
    <row r="37" spans="1:33" ht="10.5" customHeight="1" x14ac:dyDescent="0.25">
      <c r="B37" s="154"/>
      <c r="C37" s="151"/>
      <c r="D37" s="152"/>
      <c r="E37" s="153"/>
    </row>
    <row r="38" spans="1:33" ht="10.5" customHeight="1" x14ac:dyDescent="0.25">
      <c r="B38" s="154"/>
      <c r="C38" s="151"/>
      <c r="D38" s="152"/>
      <c r="E38" s="153"/>
    </row>
    <row r="39" spans="1:33" ht="10.5" customHeight="1" thickBot="1" x14ac:dyDescent="0.3">
      <c r="B39" s="144"/>
      <c r="C39" s="151"/>
      <c r="D39" s="152"/>
      <c r="E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110</v>
      </c>
      <c r="D42" s="160">
        <v>347</v>
      </c>
      <c r="E42" s="160">
        <v>47</v>
      </c>
      <c r="F42" s="160">
        <v>218</v>
      </c>
      <c r="G42" s="160">
        <v>0</v>
      </c>
      <c r="H42" s="160">
        <v>124</v>
      </c>
      <c r="I42" s="160">
        <v>1001</v>
      </c>
      <c r="J42" s="160">
        <v>81</v>
      </c>
      <c r="K42" s="160">
        <v>2102</v>
      </c>
      <c r="L42" s="160">
        <v>587</v>
      </c>
      <c r="M42" s="160">
        <v>605</v>
      </c>
      <c r="N42" s="160">
        <v>531</v>
      </c>
      <c r="O42" s="160">
        <v>79</v>
      </c>
      <c r="P42" s="160">
        <v>143</v>
      </c>
      <c r="Q42" s="160">
        <v>166</v>
      </c>
      <c r="R42" s="160">
        <v>235</v>
      </c>
      <c r="S42" s="160">
        <v>40</v>
      </c>
      <c r="T42" s="160">
        <v>105</v>
      </c>
      <c r="U42" s="161">
        <v>372</v>
      </c>
      <c r="V42" s="162">
        <v>534</v>
      </c>
      <c r="W42" s="163">
        <v>110</v>
      </c>
      <c r="X42" s="160">
        <v>15</v>
      </c>
      <c r="Y42" s="160">
        <v>0</v>
      </c>
      <c r="Z42" s="160">
        <v>30</v>
      </c>
      <c r="AA42" s="160">
        <v>0</v>
      </c>
      <c r="AB42" s="160">
        <v>97</v>
      </c>
      <c r="AC42" s="160">
        <v>54</v>
      </c>
      <c r="AD42" s="160">
        <v>100</v>
      </c>
      <c r="AE42" s="160">
        <v>6</v>
      </c>
      <c r="AF42" s="164">
        <v>7839</v>
      </c>
      <c r="AG42" s="148"/>
    </row>
    <row r="43" spans="1:33" s="10" customFormat="1" ht="10.5" customHeight="1" x14ac:dyDescent="0.25">
      <c r="A43" s="120"/>
      <c r="B43" s="165" t="s">
        <v>76</v>
      </c>
      <c r="C43" s="166">
        <v>89</v>
      </c>
      <c r="D43" s="166">
        <v>328</v>
      </c>
      <c r="E43" s="166">
        <v>47</v>
      </c>
      <c r="F43" s="166">
        <v>214</v>
      </c>
      <c r="G43" s="166">
        <v>0</v>
      </c>
      <c r="H43" s="166">
        <v>115</v>
      </c>
      <c r="I43" s="166">
        <v>967</v>
      </c>
      <c r="J43" s="166">
        <v>81</v>
      </c>
      <c r="K43" s="166">
        <v>2055</v>
      </c>
      <c r="L43" s="166">
        <v>575</v>
      </c>
      <c r="M43" s="166">
        <v>577</v>
      </c>
      <c r="N43" s="166">
        <v>522</v>
      </c>
      <c r="O43" s="166">
        <v>72</v>
      </c>
      <c r="P43" s="166">
        <v>128</v>
      </c>
      <c r="Q43" s="166">
        <v>163</v>
      </c>
      <c r="R43" s="166">
        <v>233</v>
      </c>
      <c r="S43" s="166">
        <v>40</v>
      </c>
      <c r="T43" s="166">
        <v>107</v>
      </c>
      <c r="U43" s="167">
        <v>365</v>
      </c>
      <c r="V43" s="168">
        <v>532</v>
      </c>
      <c r="W43" s="169">
        <v>108</v>
      </c>
      <c r="X43" s="166">
        <v>15</v>
      </c>
      <c r="Y43" s="166">
        <v>0</v>
      </c>
      <c r="Z43" s="166">
        <v>30</v>
      </c>
      <c r="AA43" s="166">
        <v>0</v>
      </c>
      <c r="AB43" s="166">
        <v>94</v>
      </c>
      <c r="AC43" s="166">
        <v>48</v>
      </c>
      <c r="AD43" s="166">
        <v>100</v>
      </c>
      <c r="AE43" s="166">
        <v>6</v>
      </c>
      <c r="AF43" s="170">
        <v>7611</v>
      </c>
      <c r="AG43" s="148"/>
    </row>
    <row r="44" spans="1:33" s="10" customFormat="1" ht="10.5" customHeight="1" thickBot="1" x14ac:dyDescent="0.3">
      <c r="A44" s="120"/>
      <c r="B44" s="171" t="s">
        <v>77</v>
      </c>
      <c r="C44" s="172">
        <v>320</v>
      </c>
      <c r="D44" s="172">
        <v>399</v>
      </c>
      <c r="E44" s="172" t="s">
        <v>53</v>
      </c>
      <c r="F44" s="172">
        <v>232</v>
      </c>
      <c r="G44" s="172">
        <v>0</v>
      </c>
      <c r="H44" s="172">
        <v>128</v>
      </c>
      <c r="I44" s="172">
        <v>978</v>
      </c>
      <c r="J44" s="172">
        <v>86</v>
      </c>
      <c r="K44" s="172">
        <v>1963</v>
      </c>
      <c r="L44" s="172">
        <v>463</v>
      </c>
      <c r="M44" s="172">
        <v>603</v>
      </c>
      <c r="N44" s="172">
        <v>730</v>
      </c>
      <c r="O44" s="172">
        <v>75</v>
      </c>
      <c r="P44" s="172">
        <v>132</v>
      </c>
      <c r="Q44" s="172">
        <v>136</v>
      </c>
      <c r="R44" s="172">
        <v>198</v>
      </c>
      <c r="S44" s="172">
        <v>20</v>
      </c>
      <c r="T44" s="172">
        <v>122</v>
      </c>
      <c r="U44" s="173">
        <v>368</v>
      </c>
      <c r="V44" s="174">
        <v>480</v>
      </c>
      <c r="W44" s="175" t="s">
        <v>53</v>
      </c>
      <c r="X44" s="172">
        <v>15</v>
      </c>
      <c r="Y44" s="172">
        <v>0</v>
      </c>
      <c r="Z44" s="172">
        <v>62</v>
      </c>
      <c r="AA44" s="172">
        <v>0</v>
      </c>
      <c r="AB44" s="172">
        <v>469</v>
      </c>
      <c r="AC44" s="172">
        <v>76</v>
      </c>
      <c r="AD44" s="172">
        <v>135</v>
      </c>
      <c r="AE44" s="172">
        <v>14</v>
      </c>
      <c r="AF44" s="170">
        <v>8204</v>
      </c>
      <c r="AG44" s="148"/>
    </row>
    <row r="45" spans="1:33" s="10" customFormat="1" ht="10.5" customHeight="1" thickBot="1" x14ac:dyDescent="0.3">
      <c r="A45" s="120"/>
      <c r="B45" s="171" t="s">
        <v>589</v>
      </c>
      <c r="C45" s="172">
        <v>74</v>
      </c>
      <c r="D45" s="172">
        <v>320</v>
      </c>
      <c r="E45" s="172">
        <v>46</v>
      </c>
      <c r="F45" s="172">
        <v>194</v>
      </c>
      <c r="G45" s="172">
        <v>0</v>
      </c>
      <c r="H45" s="172">
        <v>84</v>
      </c>
      <c r="I45" s="172">
        <v>875</v>
      </c>
      <c r="J45" s="172">
        <v>76</v>
      </c>
      <c r="K45" s="172">
        <v>2146</v>
      </c>
      <c r="L45" s="172">
        <v>489</v>
      </c>
      <c r="M45" s="172">
        <v>616</v>
      </c>
      <c r="N45" s="172">
        <v>539</v>
      </c>
      <c r="O45" s="172">
        <v>59</v>
      </c>
      <c r="P45" s="172">
        <v>92</v>
      </c>
      <c r="Q45" s="172">
        <v>125</v>
      </c>
      <c r="R45" s="172">
        <v>211</v>
      </c>
      <c r="S45" s="172">
        <v>34</v>
      </c>
      <c r="T45" s="172">
        <v>117</v>
      </c>
      <c r="U45" s="173">
        <v>411</v>
      </c>
      <c r="V45" s="174">
        <v>549</v>
      </c>
      <c r="W45" s="175">
        <v>960</v>
      </c>
      <c r="X45" s="172">
        <v>15</v>
      </c>
      <c r="Y45" s="172">
        <v>0</v>
      </c>
      <c r="Z45" s="172">
        <v>50</v>
      </c>
      <c r="AA45" s="172">
        <v>0</v>
      </c>
      <c r="AB45" s="172">
        <v>96</v>
      </c>
      <c r="AC45" s="172">
        <v>83</v>
      </c>
      <c r="AD45" s="172">
        <v>130</v>
      </c>
      <c r="AE45" s="172">
        <v>16</v>
      </c>
      <c r="AF45" s="176">
        <v>7447</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79</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110</v>
      </c>
      <c r="D48" s="166">
        <v>347</v>
      </c>
      <c r="E48" s="166">
        <v>47</v>
      </c>
      <c r="F48" s="166">
        <v>218</v>
      </c>
      <c r="G48" s="166">
        <v>0</v>
      </c>
      <c r="H48" s="166">
        <v>124</v>
      </c>
      <c r="I48" s="166">
        <v>1001</v>
      </c>
      <c r="J48" s="166">
        <v>81</v>
      </c>
      <c r="K48" s="166">
        <v>2102</v>
      </c>
      <c r="L48" s="166">
        <v>587</v>
      </c>
      <c r="M48" s="166">
        <v>605</v>
      </c>
      <c r="N48" s="166">
        <v>531</v>
      </c>
      <c r="O48" s="166">
        <v>79</v>
      </c>
      <c r="P48" s="166">
        <v>143</v>
      </c>
      <c r="Q48" s="166">
        <v>166</v>
      </c>
      <c r="R48" s="166">
        <v>235</v>
      </c>
      <c r="S48" s="166">
        <v>40</v>
      </c>
      <c r="T48" s="166">
        <v>105</v>
      </c>
      <c r="U48" s="167">
        <v>372</v>
      </c>
      <c r="V48" s="168">
        <v>534</v>
      </c>
      <c r="W48" s="169">
        <v>110</v>
      </c>
      <c r="X48" s="166">
        <v>15</v>
      </c>
      <c r="Y48" s="166">
        <v>0</v>
      </c>
      <c r="Z48" s="166">
        <v>30</v>
      </c>
      <c r="AA48" s="166">
        <v>0</v>
      </c>
      <c r="AB48" s="166">
        <v>97</v>
      </c>
      <c r="AC48" s="166">
        <v>54</v>
      </c>
      <c r="AD48" s="166">
        <v>100</v>
      </c>
      <c r="AE48" s="166">
        <v>6</v>
      </c>
      <c r="AF48" s="170">
        <v>7839</v>
      </c>
      <c r="AG48" s="189"/>
    </row>
    <row r="49" spans="1:33" ht="10.5" customHeight="1" x14ac:dyDescent="0.25">
      <c r="B49" s="165" t="s">
        <v>76</v>
      </c>
      <c r="C49" s="166">
        <v>89</v>
      </c>
      <c r="D49" s="166">
        <v>328</v>
      </c>
      <c r="E49" s="166">
        <v>47</v>
      </c>
      <c r="F49" s="166">
        <v>214</v>
      </c>
      <c r="G49" s="166">
        <v>0</v>
      </c>
      <c r="H49" s="166">
        <v>115</v>
      </c>
      <c r="I49" s="166">
        <v>967</v>
      </c>
      <c r="J49" s="166">
        <v>81</v>
      </c>
      <c r="K49" s="166">
        <v>2055</v>
      </c>
      <c r="L49" s="166">
        <v>575</v>
      </c>
      <c r="M49" s="166">
        <v>577</v>
      </c>
      <c r="N49" s="166">
        <v>522</v>
      </c>
      <c r="O49" s="166">
        <v>72</v>
      </c>
      <c r="P49" s="166">
        <v>128</v>
      </c>
      <c r="Q49" s="166">
        <v>163</v>
      </c>
      <c r="R49" s="166">
        <v>233</v>
      </c>
      <c r="S49" s="166">
        <v>40</v>
      </c>
      <c r="T49" s="166">
        <v>107</v>
      </c>
      <c r="U49" s="167">
        <v>365</v>
      </c>
      <c r="V49" s="168">
        <v>532</v>
      </c>
      <c r="W49" s="169">
        <v>108</v>
      </c>
      <c r="X49" s="166">
        <v>15</v>
      </c>
      <c r="Y49" s="166">
        <v>0</v>
      </c>
      <c r="Z49" s="166">
        <v>30</v>
      </c>
      <c r="AA49" s="166">
        <v>0</v>
      </c>
      <c r="AB49" s="166">
        <v>94</v>
      </c>
      <c r="AC49" s="166">
        <v>48</v>
      </c>
      <c r="AD49" s="166">
        <v>100</v>
      </c>
      <c r="AE49" s="166">
        <v>6</v>
      </c>
      <c r="AF49" s="170">
        <v>7611</v>
      </c>
      <c r="AG49" s="149"/>
    </row>
    <row r="50" spans="1:33" ht="10.5" customHeight="1" thickBot="1" x14ac:dyDescent="0.3">
      <c r="B50" s="171" t="s">
        <v>80</v>
      </c>
      <c r="C50" s="190">
        <v>320</v>
      </c>
      <c r="D50" s="190">
        <v>399</v>
      </c>
      <c r="E50" s="190" t="s">
        <v>53</v>
      </c>
      <c r="F50" s="190">
        <v>232</v>
      </c>
      <c r="G50" s="190">
        <v>0</v>
      </c>
      <c r="H50" s="190">
        <v>128</v>
      </c>
      <c r="I50" s="190">
        <v>978</v>
      </c>
      <c r="J50" s="190">
        <v>86</v>
      </c>
      <c r="K50" s="190">
        <v>1963</v>
      </c>
      <c r="L50" s="190">
        <v>463</v>
      </c>
      <c r="M50" s="190">
        <v>603</v>
      </c>
      <c r="N50" s="190">
        <v>730</v>
      </c>
      <c r="O50" s="190">
        <v>75</v>
      </c>
      <c r="P50" s="190">
        <v>132</v>
      </c>
      <c r="Q50" s="190">
        <v>136</v>
      </c>
      <c r="R50" s="190">
        <v>198</v>
      </c>
      <c r="S50" s="190">
        <v>20</v>
      </c>
      <c r="T50" s="190">
        <v>122</v>
      </c>
      <c r="U50" s="191">
        <v>368</v>
      </c>
      <c r="V50" s="192">
        <v>480</v>
      </c>
      <c r="W50" s="193" t="s">
        <v>53</v>
      </c>
      <c r="X50" s="190">
        <v>15</v>
      </c>
      <c r="Y50" s="190">
        <v>0</v>
      </c>
      <c r="Z50" s="190">
        <v>62</v>
      </c>
      <c r="AA50" s="190">
        <v>0</v>
      </c>
      <c r="AB50" s="190">
        <v>469</v>
      </c>
      <c r="AC50" s="190">
        <v>76</v>
      </c>
      <c r="AD50" s="190">
        <v>135</v>
      </c>
      <c r="AE50" s="190">
        <v>14</v>
      </c>
      <c r="AF50" s="194">
        <v>8204</v>
      </c>
      <c r="AG50" s="149"/>
    </row>
    <row r="51" spans="1:33" ht="10.5" customHeight="1" thickBot="1" x14ac:dyDescent="0.3">
      <c r="B51" s="195" t="s">
        <v>81</v>
      </c>
      <c r="C51" s="196" t="s">
        <v>38</v>
      </c>
      <c r="D51" s="196" t="s">
        <v>38</v>
      </c>
      <c r="E51" s="196" t="s">
        <v>38</v>
      </c>
      <c r="F51" s="196" t="s">
        <v>38</v>
      </c>
      <c r="G51" s="196" t="s">
        <v>38</v>
      </c>
      <c r="H51" s="196" t="s">
        <v>38</v>
      </c>
      <c r="I51" s="196" t="s">
        <v>38</v>
      </c>
      <c r="J51" s="196" t="s">
        <v>38</v>
      </c>
      <c r="K51" s="196" t="s">
        <v>38</v>
      </c>
      <c r="L51" s="196" t="s">
        <v>38</v>
      </c>
      <c r="M51" s="196" t="s">
        <v>38</v>
      </c>
      <c r="N51" s="196" t="s">
        <v>38</v>
      </c>
      <c r="O51" s="196" t="s">
        <v>38</v>
      </c>
      <c r="P51" s="196" t="s">
        <v>38</v>
      </c>
      <c r="Q51" s="196" t="s">
        <v>38</v>
      </c>
      <c r="R51" s="196" t="s">
        <v>38</v>
      </c>
      <c r="S51" s="196" t="s">
        <v>38</v>
      </c>
      <c r="T51" s="196" t="s">
        <v>38</v>
      </c>
      <c r="U51" s="197" t="s">
        <v>38</v>
      </c>
      <c r="V51" s="198" t="s">
        <v>38</v>
      </c>
      <c r="W51" s="199" t="s">
        <v>38</v>
      </c>
      <c r="X51" s="196" t="s">
        <v>38</v>
      </c>
      <c r="Y51" s="196" t="s">
        <v>38</v>
      </c>
      <c r="Z51" s="196" t="s">
        <v>38</v>
      </c>
      <c r="AA51" s="196" t="s">
        <v>38</v>
      </c>
      <c r="AB51" s="196" t="s">
        <v>38</v>
      </c>
      <c r="AC51" s="196" t="s">
        <v>38</v>
      </c>
      <c r="AD51" s="196" t="s">
        <v>38</v>
      </c>
      <c r="AE51" s="196" t="s">
        <v>38</v>
      </c>
      <c r="AF51" s="200" t="s">
        <v>38</v>
      </c>
      <c r="AG51" s="149"/>
    </row>
    <row r="52" spans="1:33" ht="10.5" customHeight="1" thickBot="1" x14ac:dyDescent="0.3">
      <c r="B52" s="171" t="s">
        <v>590</v>
      </c>
      <c r="C52" s="190">
        <v>74</v>
      </c>
      <c r="D52" s="190">
        <v>320</v>
      </c>
      <c r="E52" s="190">
        <v>46</v>
      </c>
      <c r="F52" s="190">
        <v>194</v>
      </c>
      <c r="G52" s="190">
        <v>0</v>
      </c>
      <c r="H52" s="190">
        <v>84</v>
      </c>
      <c r="I52" s="190">
        <v>875</v>
      </c>
      <c r="J52" s="190">
        <v>76</v>
      </c>
      <c r="K52" s="190">
        <v>2146</v>
      </c>
      <c r="L52" s="190">
        <v>489</v>
      </c>
      <c r="M52" s="190">
        <v>616</v>
      </c>
      <c r="N52" s="190">
        <v>539</v>
      </c>
      <c r="O52" s="190">
        <v>59</v>
      </c>
      <c r="P52" s="190">
        <v>92</v>
      </c>
      <c r="Q52" s="190">
        <v>125</v>
      </c>
      <c r="R52" s="190">
        <v>211</v>
      </c>
      <c r="S52" s="190">
        <v>34</v>
      </c>
      <c r="T52" s="190">
        <v>117</v>
      </c>
      <c r="U52" s="191">
        <v>411</v>
      </c>
      <c r="V52" s="192">
        <v>549</v>
      </c>
      <c r="W52" s="193">
        <v>960</v>
      </c>
      <c r="X52" s="190">
        <v>15</v>
      </c>
      <c r="Y52" s="190">
        <v>0</v>
      </c>
      <c r="Z52" s="190">
        <v>50</v>
      </c>
      <c r="AA52" s="190">
        <v>0</v>
      </c>
      <c r="AB52" s="190">
        <v>96</v>
      </c>
      <c r="AC52" s="190">
        <v>83</v>
      </c>
      <c r="AD52" s="190">
        <v>130</v>
      </c>
      <c r="AE52" s="190">
        <v>16</v>
      </c>
      <c r="AF52" s="194">
        <v>7447</v>
      </c>
      <c r="AG52" s="201"/>
    </row>
    <row r="53" spans="1:33" s="206" customFormat="1" ht="10.5" customHeight="1" x14ac:dyDescent="0.25">
      <c r="A53" s="202"/>
      <c r="B53" s="642"/>
      <c r="C53" s="281" t="s">
        <v>591</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558</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405"/>
      <c r="C56" s="207" t="s">
        <v>592</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C57" s="1" t="s">
        <v>593</v>
      </c>
      <c r="AC57" s="148"/>
      <c r="AD57" s="148"/>
      <c r="AE57" s="148"/>
    </row>
    <row r="58" spans="1:33" ht="10.5" customHeight="1" x14ac:dyDescent="0.25">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22" t="s">
        <v>91</v>
      </c>
      <c r="G61" s="343" t="s">
        <v>92</v>
      </c>
      <c r="H61" s="343" t="s">
        <v>69</v>
      </c>
      <c r="I61" s="343" t="s">
        <v>93</v>
      </c>
      <c r="J61" s="343" t="s">
        <v>94</v>
      </c>
      <c r="K61" s="22" t="s">
        <v>801</v>
      </c>
      <c r="L61" s="343" t="s">
        <v>95</v>
      </c>
      <c r="M61" s="594" t="s">
        <v>96</v>
      </c>
      <c r="N61" s="22" t="s">
        <v>97</v>
      </c>
      <c r="O61" s="22" t="s">
        <v>98</v>
      </c>
      <c r="P61" s="22" t="s">
        <v>99</v>
      </c>
      <c r="Q61" s="22" t="s">
        <v>100</v>
      </c>
      <c r="R61" s="22" t="s">
        <v>101</v>
      </c>
      <c r="S61" s="22" t="s">
        <v>102</v>
      </c>
      <c r="T61" s="23" t="s">
        <v>103</v>
      </c>
      <c r="U61" s="210" t="s">
        <v>104</v>
      </c>
      <c r="V61" s="23" t="s">
        <v>359</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1</v>
      </c>
      <c r="D63" s="184">
        <v>2</v>
      </c>
      <c r="E63" s="184">
        <v>1</v>
      </c>
      <c r="F63" s="184">
        <v>2</v>
      </c>
      <c r="G63" s="184"/>
      <c r="H63" s="184">
        <v>0</v>
      </c>
      <c r="I63" s="184">
        <v>0</v>
      </c>
      <c r="J63" s="184" t="s">
        <v>595</v>
      </c>
      <c r="K63" s="184" t="s">
        <v>53</v>
      </c>
      <c r="L63" s="184"/>
      <c r="M63" s="188"/>
      <c r="N63" s="215">
        <v>2</v>
      </c>
      <c r="O63" s="216">
        <v>0</v>
      </c>
      <c r="P63" s="216">
        <v>0</v>
      </c>
      <c r="Q63" s="216">
        <v>1</v>
      </c>
      <c r="R63" s="216">
        <v>0</v>
      </c>
      <c r="S63" s="217">
        <v>0</v>
      </c>
      <c r="T63" s="184">
        <v>0</v>
      </c>
      <c r="U63" s="184">
        <v>0</v>
      </c>
      <c r="V63" s="184">
        <v>0</v>
      </c>
      <c r="W63" s="184">
        <v>0</v>
      </c>
      <c r="X63" s="188">
        <v>0</v>
      </c>
      <c r="Y63" s="218"/>
      <c r="Z63" s="219"/>
      <c r="AA63" s="220"/>
    </row>
    <row r="64" spans="1:33" ht="10.5" customHeight="1" x14ac:dyDescent="0.25">
      <c r="B64" s="221" t="s">
        <v>114</v>
      </c>
      <c r="C64" s="222"/>
      <c r="D64" s="223">
        <v>5</v>
      </c>
      <c r="E64" s="223">
        <v>5</v>
      </c>
      <c r="F64" s="223">
        <v>7</v>
      </c>
      <c r="G64" s="224"/>
      <c r="H64" s="224"/>
      <c r="I64" s="223">
        <v>4</v>
      </c>
      <c r="J64" s="223" t="s">
        <v>595</v>
      </c>
      <c r="K64" s="223" t="s">
        <v>53</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223">
        <v>7</v>
      </c>
      <c r="G65" s="224"/>
      <c r="H65" s="224"/>
      <c r="I65" s="224"/>
      <c r="J65" s="223" t="s">
        <v>595</v>
      </c>
      <c r="K65" s="223" t="s">
        <v>53</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7</v>
      </c>
      <c r="Z66" s="223">
        <v>9</v>
      </c>
      <c r="AA66" s="228">
        <v>5</v>
      </c>
    </row>
    <row r="67" spans="2:27" ht="10.5" customHeight="1" thickBot="1" x14ac:dyDescent="0.2">
      <c r="B67" s="229" t="s">
        <v>117</v>
      </c>
      <c r="C67" s="440" t="s">
        <v>38</v>
      </c>
      <c r="D67" s="441" t="s">
        <v>38</v>
      </c>
      <c r="E67" s="441" t="s">
        <v>38</v>
      </c>
      <c r="F67" s="441" t="s">
        <v>38</v>
      </c>
      <c r="G67" s="441" t="s">
        <v>38</v>
      </c>
      <c r="H67" s="441" t="s">
        <v>38</v>
      </c>
      <c r="I67" s="441" t="s">
        <v>38</v>
      </c>
      <c r="J67" s="441" t="s">
        <v>38</v>
      </c>
      <c r="K67" s="441" t="s">
        <v>38</v>
      </c>
      <c r="L67" s="441" t="s">
        <v>38</v>
      </c>
      <c r="M67" s="442" t="s">
        <v>38</v>
      </c>
      <c r="N67" s="440" t="s">
        <v>38</v>
      </c>
      <c r="O67" s="441" t="s">
        <v>38</v>
      </c>
      <c r="P67" s="441" t="s">
        <v>38</v>
      </c>
      <c r="Q67" s="441" t="s">
        <v>38</v>
      </c>
      <c r="R67" s="441" t="s">
        <v>38</v>
      </c>
      <c r="S67" s="442" t="s">
        <v>38</v>
      </c>
      <c r="T67" s="443" t="s">
        <v>38</v>
      </c>
      <c r="U67" s="443" t="s">
        <v>38</v>
      </c>
      <c r="V67" s="443" t="s">
        <v>38</v>
      </c>
      <c r="W67" s="443" t="s">
        <v>38</v>
      </c>
      <c r="X67" s="444" t="s">
        <v>38</v>
      </c>
      <c r="Y67" s="235"/>
      <c r="Z67" s="236"/>
      <c r="AA67" s="237"/>
    </row>
    <row r="68" spans="2:27" ht="10.5" customHeight="1" x14ac:dyDescent="0.25">
      <c r="B68" s="238" t="s">
        <v>118</v>
      </c>
      <c r="C68" s="222"/>
      <c r="D68" s="445" t="s">
        <v>38</v>
      </c>
      <c r="E68" s="445" t="s">
        <v>38</v>
      </c>
      <c r="F68" s="445" t="s">
        <v>38</v>
      </c>
      <c r="G68" s="224"/>
      <c r="H68" s="224"/>
      <c r="I68" s="445" t="s">
        <v>38</v>
      </c>
      <c r="J68" s="445" t="s">
        <v>38</v>
      </c>
      <c r="K68" s="445" t="s">
        <v>38</v>
      </c>
      <c r="L68" s="445" t="s">
        <v>38</v>
      </c>
      <c r="M68" s="225"/>
      <c r="N68" s="222"/>
      <c r="O68" s="224"/>
      <c r="P68" s="224"/>
      <c r="Q68" s="224"/>
      <c r="R68" s="224"/>
      <c r="S68" s="225"/>
      <c r="T68" s="222"/>
      <c r="U68" s="224"/>
      <c r="V68" s="224"/>
      <c r="W68" s="224"/>
      <c r="X68" s="225"/>
      <c r="Y68" s="222"/>
      <c r="Z68" s="224"/>
      <c r="AA68" s="239"/>
    </row>
    <row r="69" spans="2:27" ht="10.5" customHeight="1" x14ac:dyDescent="0.25">
      <c r="B69" s="238" t="s">
        <v>119</v>
      </c>
      <c r="C69" s="240"/>
      <c r="D69" s="446" t="s">
        <v>38</v>
      </c>
      <c r="E69" s="446" t="s">
        <v>38</v>
      </c>
      <c r="F69" s="446" t="s">
        <v>38</v>
      </c>
      <c r="G69" s="241"/>
      <c r="H69" s="241"/>
      <c r="I69" s="241"/>
      <c r="J69" s="446" t="s">
        <v>38</v>
      </c>
      <c r="K69" s="446" t="s">
        <v>38</v>
      </c>
      <c r="L69" s="446" t="s">
        <v>38</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447" t="s">
        <v>38</v>
      </c>
      <c r="Z70" s="447" t="s">
        <v>38</v>
      </c>
      <c r="AA70" s="448" t="s">
        <v>38</v>
      </c>
    </row>
    <row r="71" spans="2:27" ht="10.5" customHeight="1" thickBot="1" x14ac:dyDescent="0.2">
      <c r="B71" s="229" t="s">
        <v>121</v>
      </c>
      <c r="C71" s="230">
        <v>1</v>
      </c>
      <c r="D71" s="231">
        <v>2</v>
      </c>
      <c r="E71" s="231">
        <v>1</v>
      </c>
      <c r="F71" s="231">
        <v>3</v>
      </c>
      <c r="G71" s="231">
        <v>0</v>
      </c>
      <c r="H71" s="231">
        <v>0</v>
      </c>
      <c r="I71" s="231">
        <v>0</v>
      </c>
      <c r="J71" s="231">
        <v>0</v>
      </c>
      <c r="K71" s="231" t="s">
        <v>53</v>
      </c>
      <c r="L71" s="231">
        <v>2</v>
      </c>
      <c r="M71" s="232">
        <v>0</v>
      </c>
      <c r="N71" s="230">
        <v>2</v>
      </c>
      <c r="O71" s="231">
        <v>0</v>
      </c>
      <c r="P71" s="231">
        <v>0</v>
      </c>
      <c r="Q71" s="231">
        <v>1</v>
      </c>
      <c r="R71" s="231">
        <v>0</v>
      </c>
      <c r="S71" s="232">
        <v>0</v>
      </c>
      <c r="T71" s="233">
        <v>0</v>
      </c>
      <c r="U71" s="233">
        <v>0</v>
      </c>
      <c r="V71" s="233">
        <v>0</v>
      </c>
      <c r="W71" s="233">
        <v>0</v>
      </c>
      <c r="X71" s="234">
        <v>0</v>
      </c>
      <c r="Y71" s="235"/>
      <c r="Z71" s="236"/>
      <c r="AA71" s="237"/>
    </row>
    <row r="72" spans="2:27" ht="10.5" customHeight="1" x14ac:dyDescent="0.25">
      <c r="B72" s="238" t="s">
        <v>122</v>
      </c>
      <c r="C72" s="222"/>
      <c r="D72" s="223">
        <v>4</v>
      </c>
      <c r="E72" s="223">
        <v>4</v>
      </c>
      <c r="F72" s="223">
        <v>5</v>
      </c>
      <c r="G72" s="224"/>
      <c r="H72" s="224"/>
      <c r="I72" s="223">
        <v>4</v>
      </c>
      <c r="J72" s="223">
        <v>7</v>
      </c>
      <c r="K72" s="223" t="s">
        <v>53</v>
      </c>
      <c r="L72" s="223">
        <v>5</v>
      </c>
      <c r="M72" s="225"/>
      <c r="N72" s="222"/>
      <c r="O72" s="224"/>
      <c r="P72" s="224"/>
      <c r="Q72" s="224"/>
      <c r="R72" s="224"/>
      <c r="S72" s="225"/>
      <c r="T72" s="222"/>
      <c r="U72" s="224"/>
      <c r="V72" s="224"/>
      <c r="W72" s="224"/>
      <c r="X72" s="225"/>
      <c r="Y72" s="222"/>
      <c r="Z72" s="224"/>
      <c r="AA72" s="239"/>
    </row>
    <row r="73" spans="2:27" ht="10.5" customHeight="1" x14ac:dyDescent="0.25">
      <c r="B73" s="238" t="s">
        <v>123</v>
      </c>
      <c r="C73" s="240"/>
      <c r="D73" s="216" t="s">
        <v>53</v>
      </c>
      <c r="E73" s="216" t="s">
        <v>53</v>
      </c>
      <c r="F73" s="216">
        <v>8</v>
      </c>
      <c r="G73" s="241"/>
      <c r="H73" s="241"/>
      <c r="I73" s="241"/>
      <c r="J73" s="216" t="s">
        <v>53</v>
      </c>
      <c r="K73" s="216" t="s">
        <v>53</v>
      </c>
      <c r="L73" s="216" t="s">
        <v>53</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77" t="s">
        <v>53</v>
      </c>
      <c r="Z74" s="278" t="s">
        <v>53</v>
      </c>
      <c r="AA74" s="279" t="s">
        <v>53</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37</v>
      </c>
      <c r="Z77" s="223">
        <v>72</v>
      </c>
      <c r="AA77" s="228">
        <v>205</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447" t="s">
        <v>38</v>
      </c>
      <c r="Z79" s="447" t="s">
        <v>38</v>
      </c>
      <c r="AA79" s="448" t="s">
        <v>38</v>
      </c>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46</v>
      </c>
      <c r="Z81" s="278">
        <v>81</v>
      </c>
      <c r="AA81" s="279">
        <v>200</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802</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1"/>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138</v>
      </c>
      <c r="D89" s="663"/>
      <c r="E89" s="664" t="s">
        <v>596</v>
      </c>
      <c r="F89" s="663"/>
      <c r="G89" s="664" t="s">
        <v>597</v>
      </c>
      <c r="H89" s="663"/>
      <c r="I89" s="664" t="s">
        <v>598</v>
      </c>
      <c r="J89" s="663"/>
      <c r="K89" s="664" t="s">
        <v>141</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572</v>
      </c>
      <c r="W90" s="288" t="s">
        <v>573</v>
      </c>
    </row>
    <row r="91" spans="1:31" ht="10.5" customHeight="1" x14ac:dyDescent="0.25">
      <c r="A91" s="290"/>
      <c r="B91" s="291" t="s">
        <v>149</v>
      </c>
      <c r="C91" s="347">
        <v>24</v>
      </c>
      <c r="D91" s="346">
        <v>24</v>
      </c>
      <c r="E91" s="347">
        <v>12</v>
      </c>
      <c r="F91" s="346">
        <v>12</v>
      </c>
      <c r="G91" s="347">
        <v>6</v>
      </c>
      <c r="H91" s="346">
        <v>7</v>
      </c>
      <c r="I91" s="347">
        <v>6</v>
      </c>
      <c r="J91" s="346">
        <v>9</v>
      </c>
      <c r="K91" s="347">
        <v>7</v>
      </c>
      <c r="L91" s="346">
        <v>7</v>
      </c>
      <c r="M91" s="347">
        <v>2</v>
      </c>
      <c r="N91" s="188">
        <v>2</v>
      </c>
      <c r="P91" s="671" t="s">
        <v>149</v>
      </c>
      <c r="Q91" s="672"/>
      <c r="R91" s="672"/>
      <c r="S91" s="672"/>
      <c r="T91" s="673"/>
      <c r="U91" s="162">
        <v>123</v>
      </c>
      <c r="V91" s="410">
        <v>119</v>
      </c>
      <c r="W91" s="410">
        <v>139</v>
      </c>
    </row>
    <row r="92" spans="1:31" ht="10.5" customHeight="1" x14ac:dyDescent="0.25">
      <c r="B92" s="294" t="s">
        <v>150</v>
      </c>
      <c r="C92" s="295">
        <v>17</v>
      </c>
      <c r="D92" s="296">
        <v>15</v>
      </c>
      <c r="E92" s="295">
        <v>23</v>
      </c>
      <c r="F92" s="296">
        <v>14</v>
      </c>
      <c r="G92" s="295">
        <v>4</v>
      </c>
      <c r="H92" s="296">
        <v>5</v>
      </c>
      <c r="I92" s="295">
        <v>1</v>
      </c>
      <c r="J92" s="296">
        <v>1</v>
      </c>
      <c r="K92" s="295">
        <v>0</v>
      </c>
      <c r="L92" s="296">
        <v>0</v>
      </c>
      <c r="M92" s="295">
        <v>1</v>
      </c>
      <c r="N92" s="217">
        <v>0</v>
      </c>
      <c r="P92" s="674" t="s">
        <v>151</v>
      </c>
      <c r="Q92" s="675"/>
      <c r="R92" s="675"/>
      <c r="S92" s="675"/>
      <c r="T92" s="676"/>
      <c r="U92" s="411">
        <v>0</v>
      </c>
      <c r="V92" s="411">
        <v>0</v>
      </c>
      <c r="W92" s="411">
        <v>0</v>
      </c>
    </row>
    <row r="93" spans="1:31" ht="10.5" customHeight="1" thickBot="1" x14ac:dyDescent="0.3">
      <c r="B93" s="298" t="s">
        <v>152</v>
      </c>
      <c r="C93" s="299">
        <v>41</v>
      </c>
      <c r="D93" s="174">
        <v>39</v>
      </c>
      <c r="E93" s="299">
        <v>35</v>
      </c>
      <c r="F93" s="174">
        <v>26</v>
      </c>
      <c r="G93" s="299">
        <v>10</v>
      </c>
      <c r="H93" s="174">
        <v>12</v>
      </c>
      <c r="I93" s="299">
        <v>7</v>
      </c>
      <c r="J93" s="174">
        <v>10</v>
      </c>
      <c r="K93" s="299">
        <v>7</v>
      </c>
      <c r="L93" s="174">
        <v>7</v>
      </c>
      <c r="M93" s="299">
        <v>3</v>
      </c>
      <c r="N93" s="175">
        <v>2</v>
      </c>
      <c r="P93" s="677" t="s">
        <v>153</v>
      </c>
      <c r="Q93" s="678"/>
      <c r="R93" s="678"/>
      <c r="S93" s="678"/>
      <c r="T93" s="679"/>
      <c r="U93" s="174">
        <v>123</v>
      </c>
      <c r="V93" s="412">
        <v>119</v>
      </c>
      <c r="W93" s="412">
        <v>139</v>
      </c>
    </row>
    <row r="94" spans="1:31" ht="10.5" customHeight="1" x14ac:dyDescent="0.25">
      <c r="B94" s="301" t="s">
        <v>574</v>
      </c>
    </row>
    <row r="95" spans="1:31" ht="10.5" customHeight="1" x14ac:dyDescent="0.25">
      <c r="B95" s="301" t="s">
        <v>599</v>
      </c>
    </row>
    <row r="96" spans="1:31" ht="10.5" customHeight="1" x14ac:dyDescent="0.25">
      <c r="B96" s="301" t="s">
        <v>600</v>
      </c>
    </row>
    <row r="97" spans="2:29" ht="10.5" customHeight="1" x14ac:dyDescent="0.25">
      <c r="B97" s="301" t="s">
        <v>601</v>
      </c>
    </row>
    <row r="98" spans="2:29" ht="10.5" customHeight="1" x14ac:dyDescent="0.25">
      <c r="B98" s="301" t="s">
        <v>602</v>
      </c>
    </row>
    <row r="99" spans="2:29" ht="10.5" customHeight="1" x14ac:dyDescent="0.25">
      <c r="B99" s="301" t="s">
        <v>603</v>
      </c>
    </row>
    <row r="100" spans="2:29" ht="10.5" customHeight="1" x14ac:dyDescent="0.25">
      <c r="B100" s="301"/>
    </row>
    <row r="101" spans="2:29" ht="10.5" customHeight="1" x14ac:dyDescent="0.25">
      <c r="B101" s="301"/>
    </row>
    <row r="102" spans="2:29" ht="10.5" customHeight="1" x14ac:dyDescent="0.25">
      <c r="B102" s="301"/>
    </row>
    <row r="104" spans="2:29" ht="15" customHeight="1" x14ac:dyDescent="0.25">
      <c r="B104" s="303" t="s">
        <v>581</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582</v>
      </c>
      <c r="L105" s="303" t="s">
        <v>189</v>
      </c>
      <c r="M105" s="304"/>
      <c r="N105" s="304"/>
      <c r="O105" s="304"/>
    </row>
  </sheetData>
  <mergeCells count="31">
    <mergeCell ref="P90:T90"/>
    <mergeCell ref="P91:T91"/>
    <mergeCell ref="P92:T92"/>
    <mergeCell ref="P93:T93"/>
    <mergeCell ref="B60:F60"/>
    <mergeCell ref="N60:X60"/>
    <mergeCell ref="B88:B89"/>
    <mergeCell ref="Y60:AA60"/>
    <mergeCell ref="C62:AA62"/>
    <mergeCell ref="C89:D89"/>
    <mergeCell ref="E89:F89"/>
    <mergeCell ref="G89:H89"/>
    <mergeCell ref="I89:J89"/>
    <mergeCell ref="K89:L89"/>
    <mergeCell ref="M89:N89"/>
    <mergeCell ref="U89:W89"/>
    <mergeCell ref="P88:T89"/>
    <mergeCell ref="C75:AA75"/>
    <mergeCell ref="B21:C21"/>
    <mergeCell ref="B6:C6"/>
    <mergeCell ref="B10:C10"/>
    <mergeCell ref="B11:C11"/>
    <mergeCell ref="B12:C12"/>
    <mergeCell ref="B15:C15"/>
    <mergeCell ref="B40:F40"/>
    <mergeCell ref="B53:B54"/>
    <mergeCell ref="B26:C26"/>
    <mergeCell ref="B30:C30"/>
    <mergeCell ref="B31:C31"/>
    <mergeCell ref="B32:C32"/>
    <mergeCell ref="B33:C33"/>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2"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5" width="6.42578125" style="1" customWidth="1"/>
    <col min="6" max="6" width="5" style="1" customWidth="1"/>
    <col min="7" max="7" width="6.7109375" style="1" customWidth="1"/>
    <col min="8" max="8" width="7.7109375" style="1" customWidth="1"/>
    <col min="9" max="10" width="4.7109375" style="1" customWidth="1"/>
    <col min="11" max="12" width="5.28515625" style="1" customWidth="1"/>
    <col min="13" max="13" width="5.85546875" style="1" customWidth="1"/>
    <col min="14" max="19" width="4.7109375" style="1" customWidth="1"/>
    <col min="20" max="20" width="4.85546875" style="1" customWidth="1"/>
    <col min="21" max="23" width="4.7109375" style="1" customWidth="1"/>
    <col min="24" max="24" width="4.28515625" style="1" customWidth="1"/>
    <col min="25" max="25" width="5.28515625" style="1" customWidth="1"/>
    <col min="26" max="27" width="4.5703125" style="1" customWidth="1"/>
    <col min="28" max="29" width="4.140625" style="1" customWidth="1"/>
    <col min="30" max="30" width="4.5703125" style="1" customWidth="1"/>
    <col min="31" max="31" width="5" style="1" customWidth="1"/>
    <col min="32" max="32" width="5.140625" style="1" customWidth="1"/>
    <col min="33" max="33" width="6.140625" style="1" customWidth="1"/>
    <col min="34" max="34" width="2.7109375" style="1" customWidth="1"/>
    <col min="35" max="16384" width="11.42578125" style="1"/>
  </cols>
  <sheetData>
    <row r="1" spans="2:33" ht="3" customHeight="1" x14ac:dyDescent="0.25"/>
    <row r="2" spans="2:33" ht="12.75" customHeight="1" x14ac:dyDescent="0.25">
      <c r="B2" s="2" t="s">
        <v>604</v>
      </c>
      <c r="C2" s="3"/>
      <c r="D2" s="4"/>
      <c r="E2" s="4"/>
      <c r="F2" s="4"/>
      <c r="AF2" s="5"/>
    </row>
    <row r="3" spans="2:33" ht="9" customHeight="1" x14ac:dyDescent="0.25">
      <c r="B3" s="6"/>
      <c r="C3" s="6"/>
      <c r="M3" s="207" t="s">
        <v>605</v>
      </c>
    </row>
    <row r="4" spans="2:33" ht="8.25" customHeight="1" x14ac:dyDescent="0.25">
      <c r="B4" s="8" t="s">
        <v>2</v>
      </c>
      <c r="C4" s="8"/>
      <c r="H4" s="9"/>
      <c r="I4" s="10" t="s">
        <v>3</v>
      </c>
      <c r="M4" s="207" t="s">
        <v>606</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17.866486297774699</v>
      </c>
      <c r="E9" s="40" t="s">
        <v>38</v>
      </c>
      <c r="F9" s="39">
        <v>33.627669386099001</v>
      </c>
      <c r="G9" s="39" t="s">
        <v>53</v>
      </c>
      <c r="H9" s="39">
        <v>3.1364551303611998</v>
      </c>
      <c r="I9" s="39">
        <v>46.220210715324001</v>
      </c>
      <c r="J9" s="40" t="s">
        <v>38</v>
      </c>
      <c r="K9" s="39">
        <v>79.547582489981991</v>
      </c>
      <c r="L9" s="39">
        <v>42.025580474554999</v>
      </c>
      <c r="M9" s="39">
        <v>29.478568216927002</v>
      </c>
      <c r="N9" s="39">
        <v>14.247178257769701</v>
      </c>
      <c r="O9" s="39">
        <v>15.956185283539</v>
      </c>
      <c r="P9" s="39">
        <v>25.407480210904602</v>
      </c>
      <c r="Q9" s="39">
        <v>16.860222475389598</v>
      </c>
      <c r="R9" s="39">
        <v>20.454212744426499</v>
      </c>
      <c r="S9" s="39" t="s">
        <v>53</v>
      </c>
      <c r="T9" s="39">
        <v>4.8171238481941998</v>
      </c>
      <c r="U9" s="41">
        <v>24.282618318352799</v>
      </c>
      <c r="V9" s="42">
        <v>86.813050640642004</v>
      </c>
      <c r="W9" s="43">
        <v>4.5854876570279002</v>
      </c>
      <c r="X9" s="41">
        <v>10.1700893010951</v>
      </c>
      <c r="Y9" s="39">
        <v>0.01</v>
      </c>
      <c r="Z9" s="40" t="s">
        <v>38</v>
      </c>
      <c r="AA9" s="40" t="s">
        <v>38</v>
      </c>
      <c r="AB9" s="40" t="s">
        <v>38</v>
      </c>
      <c r="AC9" s="40" t="s">
        <v>38</v>
      </c>
      <c r="AD9" s="40" t="s">
        <v>38</v>
      </c>
      <c r="AE9" s="40" t="s">
        <v>38</v>
      </c>
      <c r="AF9" s="44" t="s">
        <v>38</v>
      </c>
      <c r="AG9" s="45">
        <f>SUM(D9:AF9)</f>
        <v>475.50620144836432</v>
      </c>
    </row>
    <row r="10" spans="2:33" ht="12" customHeight="1" x14ac:dyDescent="0.25">
      <c r="B10" s="602" t="s">
        <v>39</v>
      </c>
      <c r="C10" s="603"/>
      <c r="D10" s="46">
        <v>693.0852795454</v>
      </c>
      <c r="E10" s="47" t="s">
        <v>38</v>
      </c>
      <c r="F10" s="46">
        <v>39.895554762891997</v>
      </c>
      <c r="G10" s="46" t="s">
        <v>53</v>
      </c>
      <c r="H10" s="46">
        <v>4.3355784301266</v>
      </c>
      <c r="I10" s="46">
        <v>11.059662920941999</v>
      </c>
      <c r="J10" s="47" t="s">
        <v>38</v>
      </c>
      <c r="K10" s="46">
        <v>42.743766603171998</v>
      </c>
      <c r="L10" s="46">
        <v>69.436264677954</v>
      </c>
      <c r="M10" s="46">
        <v>17.488236080774001</v>
      </c>
      <c r="N10" s="46">
        <v>16.207162107967001</v>
      </c>
      <c r="O10" s="46">
        <v>35.074921054340003</v>
      </c>
      <c r="P10" s="46">
        <v>57.489793447343999</v>
      </c>
      <c r="Q10" s="46">
        <v>34.719259282761001</v>
      </c>
      <c r="R10" s="46">
        <v>23.051168375357999</v>
      </c>
      <c r="S10" s="46" t="s">
        <v>53</v>
      </c>
      <c r="T10" s="46">
        <v>24.271423293417001</v>
      </c>
      <c r="U10" s="48">
        <v>27.920677842995001</v>
      </c>
      <c r="V10" s="49">
        <v>4.8556046183357999</v>
      </c>
      <c r="W10" s="50">
        <v>0</v>
      </c>
      <c r="X10" s="48">
        <v>3.4472677130651E-3</v>
      </c>
      <c r="Y10" s="46">
        <v>464.75206892687396</v>
      </c>
      <c r="Z10" s="47" t="s">
        <v>38</v>
      </c>
      <c r="AA10" s="47" t="s">
        <v>38</v>
      </c>
      <c r="AB10" s="47" t="s">
        <v>38</v>
      </c>
      <c r="AC10" s="47" t="s">
        <v>38</v>
      </c>
      <c r="AD10" s="47" t="s">
        <v>38</v>
      </c>
      <c r="AE10" s="47" t="s">
        <v>38</v>
      </c>
      <c r="AF10" s="51" t="s">
        <v>38</v>
      </c>
      <c r="AG10" s="45">
        <f t="shared" ref="AG10:AG27" si="0">SUM(D10:AF10)</f>
        <v>1566.3898692383652</v>
      </c>
    </row>
    <row r="11" spans="2:33" ht="10.5" customHeight="1" x14ac:dyDescent="0.25">
      <c r="B11" s="604" t="s">
        <v>40</v>
      </c>
      <c r="C11" s="605"/>
      <c r="D11" s="46">
        <v>0.99</v>
      </c>
      <c r="E11" s="47" t="s">
        <v>38</v>
      </c>
      <c r="F11" s="46">
        <v>0</v>
      </c>
      <c r="G11" s="46" t="s">
        <v>53</v>
      </c>
      <c r="H11" s="46">
        <v>0</v>
      </c>
      <c r="I11" s="46">
        <v>0</v>
      </c>
      <c r="J11" s="47" t="s">
        <v>38</v>
      </c>
      <c r="K11" s="46">
        <v>1.17</v>
      </c>
      <c r="L11" s="46">
        <v>0</v>
      </c>
      <c r="M11" s="46">
        <v>0</v>
      </c>
      <c r="N11" s="46">
        <v>0</v>
      </c>
      <c r="O11" s="46">
        <v>0</v>
      </c>
      <c r="P11" s="46">
        <v>0</v>
      </c>
      <c r="Q11" s="46">
        <v>0</v>
      </c>
      <c r="R11" s="46">
        <v>0</v>
      </c>
      <c r="S11" s="46" t="s">
        <v>53</v>
      </c>
      <c r="T11" s="46">
        <v>0</v>
      </c>
      <c r="U11" s="48">
        <v>0</v>
      </c>
      <c r="V11" s="49">
        <v>0</v>
      </c>
      <c r="W11" s="50">
        <v>0</v>
      </c>
      <c r="X11" s="48">
        <v>0</v>
      </c>
      <c r="Y11" s="46">
        <v>0</v>
      </c>
      <c r="Z11" s="47" t="s">
        <v>38</v>
      </c>
      <c r="AA11" s="47" t="s">
        <v>38</v>
      </c>
      <c r="AB11" s="47" t="s">
        <v>38</v>
      </c>
      <c r="AC11" s="47" t="s">
        <v>38</v>
      </c>
      <c r="AD11" s="47" t="s">
        <v>38</v>
      </c>
      <c r="AE11" s="47" t="s">
        <v>38</v>
      </c>
      <c r="AF11" s="51" t="s">
        <v>38</v>
      </c>
      <c r="AG11" s="45">
        <f t="shared" si="0"/>
        <v>2.16</v>
      </c>
    </row>
    <row r="12" spans="2:33" ht="17.100000000000001" customHeight="1" x14ac:dyDescent="0.25">
      <c r="B12" s="606" t="s">
        <v>41</v>
      </c>
      <c r="C12" s="607"/>
      <c r="D12" s="46">
        <v>6.02</v>
      </c>
      <c r="E12" s="47" t="s">
        <v>38</v>
      </c>
      <c r="F12" s="46">
        <v>0</v>
      </c>
      <c r="G12" s="46" t="s">
        <v>53</v>
      </c>
      <c r="H12" s="46">
        <v>0</v>
      </c>
      <c r="I12" s="46">
        <v>0</v>
      </c>
      <c r="J12" s="47" t="s">
        <v>38</v>
      </c>
      <c r="K12" s="46">
        <v>0</v>
      </c>
      <c r="L12" s="46">
        <v>0</v>
      </c>
      <c r="M12" s="46">
        <v>0.06</v>
      </c>
      <c r="N12" s="46">
        <v>1</v>
      </c>
      <c r="O12" s="46">
        <v>0</v>
      </c>
      <c r="P12" s="46">
        <v>0</v>
      </c>
      <c r="Q12" s="46">
        <v>0</v>
      </c>
      <c r="R12" s="46">
        <v>0</v>
      </c>
      <c r="S12" s="46" t="s">
        <v>53</v>
      </c>
      <c r="T12" s="46">
        <v>0</v>
      </c>
      <c r="U12" s="48">
        <v>0</v>
      </c>
      <c r="V12" s="49">
        <v>0</v>
      </c>
      <c r="W12" s="50">
        <v>0</v>
      </c>
      <c r="X12" s="46">
        <v>0</v>
      </c>
      <c r="Y12" s="46">
        <v>86.34</v>
      </c>
      <c r="Z12" s="47" t="s">
        <v>38</v>
      </c>
      <c r="AA12" s="47" t="s">
        <v>38</v>
      </c>
      <c r="AB12" s="47" t="s">
        <v>38</v>
      </c>
      <c r="AC12" s="47" t="s">
        <v>38</v>
      </c>
      <c r="AD12" s="47" t="s">
        <v>38</v>
      </c>
      <c r="AE12" s="47" t="s">
        <v>38</v>
      </c>
      <c r="AF12" s="47" t="s">
        <v>38</v>
      </c>
      <c r="AG12" s="52">
        <f t="shared" si="0"/>
        <v>93.42</v>
      </c>
    </row>
    <row r="13" spans="2:33" ht="10.5" customHeight="1" x14ac:dyDescent="0.25">
      <c r="B13" s="53"/>
      <c r="C13" s="54" t="s">
        <v>42</v>
      </c>
      <c r="D13" s="46">
        <v>717.9617658431747</v>
      </c>
      <c r="E13" s="47" t="s">
        <v>38</v>
      </c>
      <c r="F13" s="46">
        <v>73.523224148991005</v>
      </c>
      <c r="G13" s="46" t="s">
        <v>53</v>
      </c>
      <c r="H13" s="46">
        <v>7.4720335604877999</v>
      </c>
      <c r="I13" s="46">
        <v>57.279873636266004</v>
      </c>
      <c r="J13" s="47" t="s">
        <v>38</v>
      </c>
      <c r="K13" s="46">
        <v>123.461349093154</v>
      </c>
      <c r="L13" s="46">
        <v>111.461845152509</v>
      </c>
      <c r="M13" s="46">
        <v>47.026804297701005</v>
      </c>
      <c r="N13" s="46">
        <v>31.454340365736702</v>
      </c>
      <c r="O13" s="46">
        <v>51.031106337879002</v>
      </c>
      <c r="P13" s="46">
        <v>82.897273658248594</v>
      </c>
      <c r="Q13" s="46">
        <v>51.5794817581506</v>
      </c>
      <c r="R13" s="46">
        <v>43.505381119784502</v>
      </c>
      <c r="S13" s="46" t="s">
        <v>53</v>
      </c>
      <c r="T13" s="46">
        <v>29.088547141611201</v>
      </c>
      <c r="U13" s="48">
        <v>52.203296161347801</v>
      </c>
      <c r="V13" s="49">
        <v>91.668655258977807</v>
      </c>
      <c r="W13" s="50">
        <v>4.5854876570279002</v>
      </c>
      <c r="X13" s="48">
        <v>10.173536568808165</v>
      </c>
      <c r="Y13" s="46">
        <v>551.10206892687393</v>
      </c>
      <c r="Z13" s="47" t="s">
        <v>38</v>
      </c>
      <c r="AA13" s="47" t="s">
        <v>38</v>
      </c>
      <c r="AB13" s="47" t="s">
        <v>38</v>
      </c>
      <c r="AC13" s="47" t="s">
        <v>38</v>
      </c>
      <c r="AD13" s="47" t="s">
        <v>38</v>
      </c>
      <c r="AE13" s="47" t="s">
        <v>38</v>
      </c>
      <c r="AF13" s="51" t="s">
        <v>38</v>
      </c>
      <c r="AG13" s="45">
        <f t="shared" si="0"/>
        <v>2137.4760706867301</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16.362774456825999</v>
      </c>
      <c r="E15" s="65" t="s">
        <v>38</v>
      </c>
      <c r="F15" s="64">
        <v>3.8032939246524</v>
      </c>
      <c r="G15" s="64" t="s">
        <v>53</v>
      </c>
      <c r="H15" s="64">
        <v>0.28089008017666001</v>
      </c>
      <c r="I15" s="64">
        <v>4.7094236314625002</v>
      </c>
      <c r="J15" s="65" t="s">
        <v>38</v>
      </c>
      <c r="K15" s="64">
        <v>7.8273410857502999</v>
      </c>
      <c r="L15" s="64">
        <v>21.329962602796002</v>
      </c>
      <c r="M15" s="64">
        <v>1.931581588314</v>
      </c>
      <c r="N15" s="64">
        <v>4.4081995751054999</v>
      </c>
      <c r="O15" s="64">
        <v>4.6937017993707002</v>
      </c>
      <c r="P15" s="64">
        <v>6.3261248672296997</v>
      </c>
      <c r="Q15" s="64">
        <v>2.1688300852280999</v>
      </c>
      <c r="R15" s="64">
        <v>1.5136123106968999</v>
      </c>
      <c r="S15" s="64" t="s">
        <v>53</v>
      </c>
      <c r="T15" s="64">
        <v>0.44945920030573999</v>
      </c>
      <c r="U15" s="66">
        <v>3.1709369079304999</v>
      </c>
      <c r="V15" s="67">
        <v>3.1258620524273999</v>
      </c>
      <c r="W15" s="68">
        <v>0</v>
      </c>
      <c r="X15" s="66">
        <v>0.50977705962730002</v>
      </c>
      <c r="Y15" s="64">
        <v>27.575304827951999</v>
      </c>
      <c r="Z15" s="65" t="s">
        <v>38</v>
      </c>
      <c r="AA15" s="65" t="s">
        <v>38</v>
      </c>
      <c r="AB15" s="65" t="s">
        <v>38</v>
      </c>
      <c r="AC15" s="65" t="s">
        <v>38</v>
      </c>
      <c r="AD15" s="65" t="s">
        <v>38</v>
      </c>
      <c r="AE15" s="65" t="s">
        <v>38</v>
      </c>
      <c r="AF15" s="69" t="s">
        <v>38</v>
      </c>
      <c r="AG15" s="70">
        <f t="shared" si="0"/>
        <v>110.18707605585168</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668.09999999999991</v>
      </c>
      <c r="E17" s="102" t="s">
        <v>38</v>
      </c>
      <c r="F17" s="46">
        <v>38.5</v>
      </c>
      <c r="G17" s="46" t="s">
        <v>53</v>
      </c>
      <c r="H17" s="46">
        <v>5</v>
      </c>
      <c r="I17" s="46">
        <v>11.7</v>
      </c>
      <c r="J17" s="47" t="s">
        <v>38</v>
      </c>
      <c r="K17" s="46">
        <v>41</v>
      </c>
      <c r="L17" s="46">
        <v>71.5</v>
      </c>
      <c r="M17" s="46">
        <v>20.5</v>
      </c>
      <c r="N17" s="46">
        <v>21.5</v>
      </c>
      <c r="O17" s="46">
        <v>34</v>
      </c>
      <c r="P17" s="46">
        <v>59.2</v>
      </c>
      <c r="Q17" s="46">
        <v>34</v>
      </c>
      <c r="R17" s="46">
        <v>23</v>
      </c>
      <c r="S17" s="46" t="s">
        <v>53</v>
      </c>
      <c r="T17" s="46">
        <v>23.5</v>
      </c>
      <c r="U17" s="48">
        <v>28.7</v>
      </c>
      <c r="V17" s="49">
        <v>5</v>
      </c>
      <c r="W17" s="50" t="s">
        <v>53</v>
      </c>
      <c r="X17" s="48">
        <v>0</v>
      </c>
      <c r="Y17" s="46">
        <v>412</v>
      </c>
      <c r="Z17" s="102" t="s">
        <v>38</v>
      </c>
      <c r="AA17" s="102" t="s">
        <v>38</v>
      </c>
      <c r="AB17" s="102" t="s">
        <v>38</v>
      </c>
      <c r="AC17" s="102" t="s">
        <v>38</v>
      </c>
      <c r="AD17" s="102" t="s">
        <v>38</v>
      </c>
      <c r="AE17" s="102" t="s">
        <v>38</v>
      </c>
      <c r="AF17" s="103" t="s">
        <v>38</v>
      </c>
      <c r="AG17" s="83">
        <f t="shared" si="0"/>
        <v>1497.2</v>
      </c>
    </row>
    <row r="18" spans="1:33" ht="10.5" customHeight="1" thickBot="1" x14ac:dyDescent="0.3">
      <c r="B18" s="84"/>
      <c r="C18" s="85" t="s">
        <v>47</v>
      </c>
      <c r="D18" s="335" t="s">
        <v>38</v>
      </c>
      <c r="E18" s="335" t="s">
        <v>38</v>
      </c>
      <c r="F18" s="336" t="s">
        <v>38</v>
      </c>
      <c r="G18" s="46" t="s">
        <v>53</v>
      </c>
      <c r="H18" s="336" t="s">
        <v>38</v>
      </c>
      <c r="I18" s="336" t="s">
        <v>38</v>
      </c>
      <c r="J18" s="335" t="s">
        <v>38</v>
      </c>
      <c r="K18" s="336" t="s">
        <v>38</v>
      </c>
      <c r="L18" s="336" t="s">
        <v>38</v>
      </c>
      <c r="M18" s="335" t="s">
        <v>38</v>
      </c>
      <c r="N18" s="335" t="s">
        <v>38</v>
      </c>
      <c r="O18" s="335" t="s">
        <v>38</v>
      </c>
      <c r="P18" s="335" t="s">
        <v>38</v>
      </c>
      <c r="Q18" s="335" t="s">
        <v>38</v>
      </c>
      <c r="R18" s="335" t="s">
        <v>38</v>
      </c>
      <c r="S18" s="351" t="s">
        <v>53</v>
      </c>
      <c r="T18" s="335" t="s">
        <v>38</v>
      </c>
      <c r="U18" s="337" t="s">
        <v>38</v>
      </c>
      <c r="V18" s="338" t="s">
        <v>38</v>
      </c>
      <c r="W18" s="339" t="s">
        <v>38</v>
      </c>
      <c r="X18" s="335" t="s">
        <v>38</v>
      </c>
      <c r="Y18" s="335" t="s">
        <v>38</v>
      </c>
      <c r="Z18" s="335" t="s">
        <v>38</v>
      </c>
      <c r="AA18" s="335" t="s">
        <v>38</v>
      </c>
      <c r="AB18" s="335" t="s">
        <v>38</v>
      </c>
      <c r="AC18" s="335" t="s">
        <v>38</v>
      </c>
      <c r="AD18" s="335" t="s">
        <v>38</v>
      </c>
      <c r="AE18" s="335" t="s">
        <v>38</v>
      </c>
      <c r="AF18" s="335" t="s">
        <v>38</v>
      </c>
      <c r="AG18" s="340" t="s">
        <v>38</v>
      </c>
    </row>
    <row r="19" spans="1:33" ht="10.5" customHeight="1" x14ac:dyDescent="0.25">
      <c r="B19" s="86"/>
      <c r="C19" s="87" t="s">
        <v>607</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37</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49</v>
      </c>
      <c r="C21" s="613"/>
      <c r="D21" s="101" t="s">
        <v>38</v>
      </c>
      <c r="E21" s="102" t="s">
        <v>38</v>
      </c>
      <c r="F21" s="102" t="s">
        <v>38</v>
      </c>
      <c r="G21" s="102" t="s">
        <v>38</v>
      </c>
      <c r="H21" s="102" t="s">
        <v>38</v>
      </c>
      <c r="I21" s="102" t="s">
        <v>38</v>
      </c>
      <c r="J21" s="102" t="s">
        <v>38</v>
      </c>
      <c r="K21" s="102" t="s">
        <v>38</v>
      </c>
      <c r="L21" s="102" t="s">
        <v>38</v>
      </c>
      <c r="M21" s="102" t="s">
        <v>38</v>
      </c>
      <c r="N21" s="102" t="s">
        <v>38</v>
      </c>
      <c r="O21" s="102" t="s">
        <v>38</v>
      </c>
      <c r="P21" s="102" t="s">
        <v>38</v>
      </c>
      <c r="Q21" s="102" t="s">
        <v>38</v>
      </c>
      <c r="R21" s="102" t="s">
        <v>38</v>
      </c>
      <c r="S21" s="102" t="s">
        <v>38</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42</v>
      </c>
      <c r="D22" s="108" t="s">
        <v>38</v>
      </c>
      <c r="E22" s="109" t="s">
        <v>38</v>
      </c>
      <c r="F22" s="109" t="s">
        <v>38</v>
      </c>
      <c r="G22" s="109" t="s">
        <v>38</v>
      </c>
      <c r="H22" s="109" t="s">
        <v>38</v>
      </c>
      <c r="I22" s="109" t="s">
        <v>38</v>
      </c>
      <c r="J22" s="109" t="s">
        <v>38</v>
      </c>
      <c r="K22" s="109" t="s">
        <v>38</v>
      </c>
      <c r="L22" s="109" t="s">
        <v>38</v>
      </c>
      <c r="M22" s="109" t="s">
        <v>38</v>
      </c>
      <c r="N22" s="109" t="s">
        <v>38</v>
      </c>
      <c r="O22" s="109" t="s">
        <v>38</v>
      </c>
      <c r="P22" s="109" t="s">
        <v>38</v>
      </c>
      <c r="Q22" s="109" t="s">
        <v>38</v>
      </c>
      <c r="R22" s="109" t="s">
        <v>38</v>
      </c>
      <c r="S22" s="109" t="s">
        <v>38</v>
      </c>
      <c r="T22" s="110" t="s">
        <v>38</v>
      </c>
      <c r="U22" s="108" t="s">
        <v>38</v>
      </c>
      <c r="V22" s="111" t="s">
        <v>38</v>
      </c>
      <c r="W22" s="110" t="s">
        <v>38</v>
      </c>
      <c r="X22" s="108" t="s">
        <v>38</v>
      </c>
      <c r="Y22" s="109" t="s">
        <v>38</v>
      </c>
      <c r="Z22" s="109" t="s">
        <v>38</v>
      </c>
      <c r="AA22" s="109" t="s">
        <v>38</v>
      </c>
      <c r="AB22" s="109" t="s">
        <v>38</v>
      </c>
      <c r="AC22" s="109" t="s">
        <v>38</v>
      </c>
      <c r="AD22" s="109" t="s">
        <v>38</v>
      </c>
      <c r="AE22" s="109" t="s">
        <v>38</v>
      </c>
      <c r="AF22" s="110" t="s">
        <v>38</v>
      </c>
      <c r="AG22" s="105" t="s">
        <v>38</v>
      </c>
    </row>
    <row r="23" spans="1:33" ht="10.5" customHeight="1" thickBot="1" x14ac:dyDescent="0.3">
      <c r="B23" s="112"/>
      <c r="C23" s="113" t="s">
        <v>43</v>
      </c>
      <c r="D23" s="114" t="s">
        <v>38</v>
      </c>
      <c r="E23" s="115"/>
      <c r="F23" s="115"/>
      <c r="G23" s="115"/>
      <c r="H23" s="115"/>
      <c r="I23" s="115"/>
      <c r="J23" s="115"/>
      <c r="K23" s="115"/>
      <c r="L23" s="115"/>
      <c r="M23" s="115"/>
      <c r="N23" s="115"/>
      <c r="O23" s="115"/>
      <c r="P23" s="115"/>
      <c r="Q23" s="115"/>
      <c r="R23" s="115"/>
      <c r="S23" s="115"/>
      <c r="T23" s="116"/>
      <c r="U23" s="117"/>
      <c r="V23" s="118"/>
      <c r="W23" s="116"/>
      <c r="X23" s="117"/>
      <c r="Y23" s="115"/>
      <c r="Z23" s="115"/>
      <c r="AA23" s="115"/>
      <c r="AB23" s="115"/>
      <c r="AC23" s="115"/>
      <c r="AD23" s="115"/>
      <c r="AE23" s="115"/>
      <c r="AF23" s="116"/>
      <c r="AG23" s="119"/>
    </row>
    <row r="24" spans="1:33" ht="10.5" customHeight="1" x14ac:dyDescent="0.25">
      <c r="B24" s="86"/>
      <c r="C24" s="87" t="s">
        <v>608</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37</v>
      </c>
      <c r="D25" s="41">
        <v>21.409999999999997</v>
      </c>
      <c r="E25" s="40" t="s">
        <v>38</v>
      </c>
      <c r="F25" s="39">
        <v>41.51</v>
      </c>
      <c r="G25" s="97" t="s">
        <v>38</v>
      </c>
      <c r="H25" s="39">
        <v>3.72</v>
      </c>
      <c r="I25" s="39">
        <v>47.179999999999993</v>
      </c>
      <c r="J25" s="40" t="s">
        <v>38</v>
      </c>
      <c r="K25" s="39">
        <v>82.909999999999982</v>
      </c>
      <c r="L25" s="39">
        <v>43.44</v>
      </c>
      <c r="M25" s="39">
        <v>26.250000000000004</v>
      </c>
      <c r="N25" s="39">
        <v>14.159999999999998</v>
      </c>
      <c r="O25" s="39">
        <v>15.52</v>
      </c>
      <c r="P25" s="39">
        <v>28.64</v>
      </c>
      <c r="Q25" s="39">
        <v>15.16</v>
      </c>
      <c r="R25" s="39">
        <v>20.23</v>
      </c>
      <c r="S25" s="97" t="s">
        <v>38</v>
      </c>
      <c r="T25" s="43">
        <v>4.6400000000000006</v>
      </c>
      <c r="U25" s="41">
        <v>23.92</v>
      </c>
      <c r="V25" s="42">
        <v>86.249999999999986</v>
      </c>
      <c r="W25" s="43">
        <v>0</v>
      </c>
      <c r="X25" s="41">
        <v>9.6999999999999993</v>
      </c>
      <c r="Y25" s="39">
        <v>0</v>
      </c>
      <c r="Z25" s="40" t="s">
        <v>38</v>
      </c>
      <c r="AA25" s="40" t="s">
        <v>38</v>
      </c>
      <c r="AB25" s="40" t="s">
        <v>38</v>
      </c>
      <c r="AC25" s="40" t="s">
        <v>38</v>
      </c>
      <c r="AD25" s="40" t="s">
        <v>38</v>
      </c>
      <c r="AE25" s="40" t="s">
        <v>38</v>
      </c>
      <c r="AF25" s="44" t="s">
        <v>38</v>
      </c>
      <c r="AG25" s="435">
        <f t="shared" si="0"/>
        <v>484.64</v>
      </c>
    </row>
    <row r="26" spans="1:33" ht="30" customHeight="1" x14ac:dyDescent="0.25">
      <c r="B26" s="612" t="s">
        <v>49</v>
      </c>
      <c r="C26" s="613"/>
      <c r="D26" s="48">
        <v>742.80186717903155</v>
      </c>
      <c r="E26" s="40" t="s">
        <v>38</v>
      </c>
      <c r="F26" s="46">
        <v>46.199376676319886</v>
      </c>
      <c r="G26" s="102" t="s">
        <v>38</v>
      </c>
      <c r="H26" s="46">
        <v>5.3325213671558069</v>
      </c>
      <c r="I26" s="46">
        <v>11.940314750503179</v>
      </c>
      <c r="J26" s="40" t="s">
        <v>38</v>
      </c>
      <c r="K26" s="46">
        <v>46.494877033306246</v>
      </c>
      <c r="L26" s="46">
        <v>70.781903867985974</v>
      </c>
      <c r="M26" s="46">
        <v>18.28336010624426</v>
      </c>
      <c r="N26" s="46">
        <v>19.130807354423315</v>
      </c>
      <c r="O26" s="46">
        <v>39.675888546739117</v>
      </c>
      <c r="P26" s="46">
        <v>61.798213960638563</v>
      </c>
      <c r="Q26" s="46">
        <v>36.981600024182924</v>
      </c>
      <c r="R26" s="46">
        <v>24.928707247579236</v>
      </c>
      <c r="S26" s="102" t="s">
        <v>38</v>
      </c>
      <c r="T26" s="50">
        <v>24.665112210950713</v>
      </c>
      <c r="U26" s="48">
        <v>30.023554106070527</v>
      </c>
      <c r="V26" s="49">
        <v>5.6862876712327797</v>
      </c>
      <c r="W26" s="50">
        <v>0</v>
      </c>
      <c r="X26" s="48">
        <v>0</v>
      </c>
      <c r="Y26" s="46">
        <v>536.57179632023531</v>
      </c>
      <c r="Z26" s="40" t="s">
        <v>38</v>
      </c>
      <c r="AA26" s="40" t="s">
        <v>38</v>
      </c>
      <c r="AB26" s="40" t="s">
        <v>38</v>
      </c>
      <c r="AC26" s="40" t="s">
        <v>38</v>
      </c>
      <c r="AD26" s="40" t="s">
        <v>38</v>
      </c>
      <c r="AE26" s="40" t="s">
        <v>38</v>
      </c>
      <c r="AF26" s="44" t="s">
        <v>38</v>
      </c>
      <c r="AG26" s="426">
        <f t="shared" si="0"/>
        <v>1721.296188422599</v>
      </c>
    </row>
    <row r="27" spans="1:33" ht="10.5" customHeight="1" x14ac:dyDescent="0.25">
      <c r="B27" s="106"/>
      <c r="C27" s="107" t="s">
        <v>42</v>
      </c>
      <c r="D27" s="421">
        <v>764.21186717903151</v>
      </c>
      <c r="E27" s="422" t="s">
        <v>38</v>
      </c>
      <c r="F27" s="423">
        <v>87.709376676319891</v>
      </c>
      <c r="G27" s="109" t="s">
        <v>38</v>
      </c>
      <c r="H27" s="423">
        <v>9.0525213671558067</v>
      </c>
      <c r="I27" s="423">
        <v>59.120314750503169</v>
      </c>
      <c r="J27" s="422" t="s">
        <v>38</v>
      </c>
      <c r="K27" s="423">
        <v>129.40487703330624</v>
      </c>
      <c r="L27" s="423">
        <v>114.22190386798597</v>
      </c>
      <c r="M27" s="423">
        <v>44.533360106244267</v>
      </c>
      <c r="N27" s="423">
        <v>33.290807354423315</v>
      </c>
      <c r="O27" s="423">
        <v>55.195888546739113</v>
      </c>
      <c r="P27" s="423">
        <v>90.438213960638564</v>
      </c>
      <c r="Q27" s="423">
        <v>52.141600024182921</v>
      </c>
      <c r="R27" s="423">
        <v>45.158707247579237</v>
      </c>
      <c r="S27" s="109" t="s">
        <v>38</v>
      </c>
      <c r="T27" s="83">
        <v>29.305112210950714</v>
      </c>
      <c r="U27" s="421">
        <v>53.943554106070529</v>
      </c>
      <c r="V27" s="424">
        <v>91.936287671232762</v>
      </c>
      <c r="W27" s="83">
        <v>0</v>
      </c>
      <c r="X27" s="421">
        <v>9.6999999999999993</v>
      </c>
      <c r="Y27" s="423">
        <v>536.57179632023531</v>
      </c>
      <c r="Z27" s="422" t="s">
        <v>38</v>
      </c>
      <c r="AA27" s="422" t="s">
        <v>38</v>
      </c>
      <c r="AB27" s="422" t="s">
        <v>38</v>
      </c>
      <c r="AC27" s="422" t="s">
        <v>38</v>
      </c>
      <c r="AD27" s="422" t="s">
        <v>38</v>
      </c>
      <c r="AE27" s="422" t="s">
        <v>38</v>
      </c>
      <c r="AF27" s="425" t="s">
        <v>38</v>
      </c>
      <c r="AG27" s="426">
        <f t="shared" si="0"/>
        <v>2205.9361884225996</v>
      </c>
    </row>
    <row r="28" spans="1:33" ht="10.5" customHeight="1" thickBot="1" x14ac:dyDescent="0.3">
      <c r="B28" s="112"/>
      <c r="C28" s="113" t="s">
        <v>43</v>
      </c>
      <c r="D28" s="427">
        <v>21.5</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125" t="s">
        <v>53</v>
      </c>
      <c r="E30" s="126" t="s">
        <v>53</v>
      </c>
      <c r="F30" s="126" t="s">
        <v>53</v>
      </c>
      <c r="G30" s="126" t="s">
        <v>53</v>
      </c>
      <c r="H30" s="126" t="s">
        <v>53</v>
      </c>
      <c r="I30" s="126" t="s">
        <v>53</v>
      </c>
      <c r="J30" s="126" t="s">
        <v>53</v>
      </c>
      <c r="K30" s="126" t="s">
        <v>53</v>
      </c>
      <c r="L30" s="126" t="s">
        <v>53</v>
      </c>
      <c r="M30" s="126" t="s">
        <v>53</v>
      </c>
      <c r="N30" s="126" t="s">
        <v>53</v>
      </c>
      <c r="O30" s="126" t="s">
        <v>53</v>
      </c>
      <c r="P30" s="126" t="s">
        <v>53</v>
      </c>
      <c r="Q30" s="126" t="s">
        <v>53</v>
      </c>
      <c r="R30" s="126" t="s">
        <v>53</v>
      </c>
      <c r="S30" s="126" t="s">
        <v>53</v>
      </c>
      <c r="T30" s="127" t="s">
        <v>53</v>
      </c>
      <c r="U30" s="125" t="s">
        <v>53</v>
      </c>
      <c r="V30" s="128" t="s">
        <v>53</v>
      </c>
      <c r="W30" s="127" t="s">
        <v>53</v>
      </c>
      <c r="X30" s="125" t="s">
        <v>53</v>
      </c>
      <c r="Y30" s="126" t="s">
        <v>53</v>
      </c>
      <c r="Z30" s="126" t="s">
        <v>53</v>
      </c>
      <c r="AA30" s="126" t="s">
        <v>53</v>
      </c>
      <c r="AB30" s="126" t="s">
        <v>53</v>
      </c>
      <c r="AC30" s="126" t="s">
        <v>53</v>
      </c>
      <c r="AD30" s="126" t="s">
        <v>53</v>
      </c>
      <c r="AE30" s="126" t="s">
        <v>53</v>
      </c>
      <c r="AF30" s="127" t="s">
        <v>53</v>
      </c>
      <c r="AG30" s="438"/>
    </row>
    <row r="31" spans="1:33" s="10" customFormat="1" ht="10.5" customHeight="1" thickBot="1" x14ac:dyDescent="0.3">
      <c r="A31" s="120"/>
      <c r="B31" s="608" t="s">
        <v>54</v>
      </c>
      <c r="C31" s="609"/>
      <c r="D31" s="129" t="s">
        <v>53</v>
      </c>
      <c r="E31" s="130" t="s">
        <v>53</v>
      </c>
      <c r="F31" s="130" t="s">
        <v>53</v>
      </c>
      <c r="G31" s="130" t="s">
        <v>53</v>
      </c>
      <c r="H31" s="130" t="s">
        <v>53</v>
      </c>
      <c r="I31" s="130" t="s">
        <v>53</v>
      </c>
      <c r="J31" s="130" t="s">
        <v>53</v>
      </c>
      <c r="K31" s="130" t="s">
        <v>53</v>
      </c>
      <c r="L31" s="130" t="s">
        <v>53</v>
      </c>
      <c r="M31" s="130" t="s">
        <v>53</v>
      </c>
      <c r="N31" s="130" t="s">
        <v>53</v>
      </c>
      <c r="O31" s="130" t="s">
        <v>53</v>
      </c>
      <c r="P31" s="130" t="s">
        <v>53</v>
      </c>
      <c r="Q31" s="130" t="s">
        <v>53</v>
      </c>
      <c r="R31" s="130" t="s">
        <v>53</v>
      </c>
      <c r="S31" s="130" t="s">
        <v>53</v>
      </c>
      <c r="T31" s="131" t="s">
        <v>53</v>
      </c>
      <c r="U31" s="129" t="s">
        <v>53</v>
      </c>
      <c r="V31" s="132" t="s">
        <v>53</v>
      </c>
      <c r="W31" s="131" t="s">
        <v>53</v>
      </c>
      <c r="X31" s="129" t="s">
        <v>53</v>
      </c>
      <c r="Y31" s="130" t="s">
        <v>53</v>
      </c>
      <c r="Z31" s="130" t="s">
        <v>53</v>
      </c>
      <c r="AA31" s="130" t="s">
        <v>53</v>
      </c>
      <c r="AB31" s="130" t="s">
        <v>53</v>
      </c>
      <c r="AC31" s="130" t="s">
        <v>53</v>
      </c>
      <c r="AD31" s="130" t="s">
        <v>53</v>
      </c>
      <c r="AE31" s="130" t="s">
        <v>53</v>
      </c>
      <c r="AF31" s="130" t="s">
        <v>53</v>
      </c>
      <c r="AG31" s="133" t="s">
        <v>53</v>
      </c>
    </row>
    <row r="32" spans="1:33" s="10" customFormat="1" ht="10.5" customHeight="1" x14ac:dyDescent="0.25">
      <c r="A32" s="120"/>
      <c r="B32" s="618" t="s">
        <v>55</v>
      </c>
      <c r="C32" s="619" t="s">
        <v>56</v>
      </c>
      <c r="D32" s="387">
        <f>D25/D27*100</f>
        <v>2.8015791064631932</v>
      </c>
      <c r="E32" s="388" t="s">
        <v>53</v>
      </c>
      <c r="F32" s="388">
        <f t="shared" ref="F32:T32" si="1">F25/F27*100</f>
        <v>47.326752934509251</v>
      </c>
      <c r="G32" s="388" t="s">
        <v>53</v>
      </c>
      <c r="H32" s="388">
        <f t="shared" si="1"/>
        <v>41.093523551315073</v>
      </c>
      <c r="I32" s="388">
        <f t="shared" si="1"/>
        <v>79.803364036722158</v>
      </c>
      <c r="J32" s="388" t="s">
        <v>53</v>
      </c>
      <c r="K32" s="388">
        <f t="shared" si="1"/>
        <v>64.070228186732564</v>
      </c>
      <c r="L32" s="388">
        <f t="shared" si="1"/>
        <v>38.031234403347511</v>
      </c>
      <c r="M32" s="388">
        <f t="shared" si="1"/>
        <v>58.944575341664709</v>
      </c>
      <c r="N32" s="388">
        <f t="shared" si="1"/>
        <v>42.534264336844245</v>
      </c>
      <c r="O32" s="388">
        <f t="shared" si="1"/>
        <v>28.118036340438437</v>
      </c>
      <c r="P32" s="388">
        <f t="shared" si="1"/>
        <v>31.668029194456444</v>
      </c>
      <c r="Q32" s="388">
        <f t="shared" si="1"/>
        <v>29.074673567686638</v>
      </c>
      <c r="R32" s="388">
        <f t="shared" si="1"/>
        <v>44.797562270971433</v>
      </c>
      <c r="S32" s="388" t="s">
        <v>53</v>
      </c>
      <c r="T32" s="388">
        <f t="shared" si="1"/>
        <v>15.833414888840208</v>
      </c>
      <c r="U32" s="387">
        <f>U25/U27*100</f>
        <v>44.342647414305553</v>
      </c>
      <c r="V32" s="389">
        <f>V25/V27*100</f>
        <v>93.814969240908297</v>
      </c>
      <c r="W32" s="390" t="s">
        <v>53</v>
      </c>
      <c r="X32" s="387">
        <f>X25/X27*100</f>
        <v>100</v>
      </c>
      <c r="Y32" s="388">
        <f t="shared" ref="Y32" si="2">Y25/Y27*100</f>
        <v>0</v>
      </c>
      <c r="Z32" s="388" t="s">
        <v>53</v>
      </c>
      <c r="AA32" s="388" t="s">
        <v>53</v>
      </c>
      <c r="AB32" s="388" t="s">
        <v>53</v>
      </c>
      <c r="AC32" s="388" t="s">
        <v>53</v>
      </c>
      <c r="AD32" s="388" t="s">
        <v>53</v>
      </c>
      <c r="AE32" s="388" t="s">
        <v>53</v>
      </c>
      <c r="AF32" s="388" t="s">
        <v>53</v>
      </c>
      <c r="AG32" s="439">
        <f>AG25/AG27*100</f>
        <v>21.969810484253031</v>
      </c>
    </row>
    <row r="33" spans="1:33" s="10" customFormat="1" ht="16.5" customHeight="1" thickBot="1" x14ac:dyDescent="0.3">
      <c r="A33" s="120"/>
      <c r="B33" s="620" t="s">
        <v>57</v>
      </c>
      <c r="C33" s="621"/>
      <c r="D33" s="392">
        <f>D26/D27*100</f>
        <v>97.198420893536806</v>
      </c>
      <c r="E33" s="393" t="s">
        <v>53</v>
      </c>
      <c r="F33" s="393">
        <f t="shared" ref="F33:T33" si="3">F26/F27*100</f>
        <v>52.673247065490735</v>
      </c>
      <c r="G33" s="393" t="s">
        <v>53</v>
      </c>
      <c r="H33" s="393">
        <f t="shared" si="3"/>
        <v>58.906476448684941</v>
      </c>
      <c r="I33" s="393">
        <f t="shared" si="3"/>
        <v>20.196635963277842</v>
      </c>
      <c r="J33" s="393" t="s">
        <v>53</v>
      </c>
      <c r="K33" s="393">
        <f t="shared" si="3"/>
        <v>35.929771813267429</v>
      </c>
      <c r="L33" s="393">
        <f t="shared" si="3"/>
        <v>61.968765596652496</v>
      </c>
      <c r="M33" s="393">
        <f t="shared" si="3"/>
        <v>41.055424658335291</v>
      </c>
      <c r="N33" s="393">
        <f t="shared" si="3"/>
        <v>57.465735663155748</v>
      </c>
      <c r="O33" s="393">
        <f t="shared" si="3"/>
        <v>71.881963659561578</v>
      </c>
      <c r="P33" s="393">
        <f t="shared" si="3"/>
        <v>68.331970805543563</v>
      </c>
      <c r="Q33" s="393">
        <f t="shared" si="3"/>
        <v>70.925326432313369</v>
      </c>
      <c r="R33" s="393">
        <f t="shared" si="3"/>
        <v>55.202437729028567</v>
      </c>
      <c r="S33" s="393" t="s">
        <v>53</v>
      </c>
      <c r="T33" s="393">
        <f t="shared" si="3"/>
        <v>84.16658511115979</v>
      </c>
      <c r="U33" s="392">
        <f>U26/U27*100</f>
        <v>55.65735258569444</v>
      </c>
      <c r="V33" s="394">
        <f>V26/V27*100</f>
        <v>6.1850307590917026</v>
      </c>
      <c r="W33" s="395" t="s">
        <v>53</v>
      </c>
      <c r="X33" s="392">
        <f>X26/X27*100</f>
        <v>0</v>
      </c>
      <c r="Y33" s="393">
        <f t="shared" ref="Y33" si="4">Y26/Y27*100</f>
        <v>100</v>
      </c>
      <c r="Z33" s="393" t="s">
        <v>53</v>
      </c>
      <c r="AA33" s="393" t="s">
        <v>53</v>
      </c>
      <c r="AB33" s="393" t="s">
        <v>53</v>
      </c>
      <c r="AC33" s="393" t="s">
        <v>53</v>
      </c>
      <c r="AD33" s="393" t="s">
        <v>53</v>
      </c>
      <c r="AE33" s="393" t="s">
        <v>53</v>
      </c>
      <c r="AF33" s="393" t="s">
        <v>53</v>
      </c>
      <c r="AG33" s="396">
        <f>AG26/AG27*100</f>
        <v>78.03018951574694</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0"/>
      <c r="E35" s="146"/>
      <c r="F35" s="599"/>
      <c r="G35" s="599"/>
      <c r="H35" s="146"/>
      <c r="I35" s="146"/>
      <c r="J35" s="146"/>
      <c r="K35" s="146"/>
      <c r="L35" s="146"/>
      <c r="M35" s="146"/>
      <c r="N35" s="146"/>
      <c r="O35" s="146"/>
      <c r="P35" s="146"/>
      <c r="Q35" s="146"/>
      <c r="R35" s="146"/>
      <c r="S35" s="146"/>
      <c r="T35" s="146"/>
      <c r="U35" s="146"/>
      <c r="V35" s="146"/>
      <c r="W35" s="146"/>
      <c r="X35" s="146"/>
      <c r="Y35" s="146"/>
      <c r="Z35" s="146"/>
      <c r="AA35" s="151"/>
      <c r="AB35" s="151"/>
      <c r="AC35" s="151"/>
      <c r="AD35" s="151"/>
      <c r="AE35" s="151"/>
      <c r="AF35" s="152"/>
      <c r="AG35" s="153"/>
    </row>
    <row r="36" spans="1:33" ht="10.5" customHeight="1" x14ac:dyDescent="0.25">
      <c r="B36" s="154" t="s">
        <v>609</v>
      </c>
      <c r="C36" s="149"/>
      <c r="D36" s="150"/>
      <c r="E36" s="146"/>
      <c r="F36" s="344"/>
      <c r="G36" s="344"/>
      <c r="H36" s="146"/>
      <c r="I36" s="146"/>
      <c r="J36" s="146"/>
      <c r="K36" s="146"/>
      <c r="L36" s="146"/>
      <c r="M36" s="146"/>
      <c r="N36" s="146"/>
      <c r="O36" s="146"/>
      <c r="P36" s="146"/>
      <c r="Q36" s="146"/>
      <c r="R36" s="146"/>
      <c r="S36" s="146"/>
      <c r="T36" s="146"/>
      <c r="U36" s="146"/>
      <c r="V36" s="146"/>
      <c r="W36" s="146"/>
      <c r="X36" s="146"/>
      <c r="Y36" s="146"/>
      <c r="Z36" s="146"/>
      <c r="AA36" s="151"/>
      <c r="AB36" s="151"/>
      <c r="AC36" s="151"/>
      <c r="AD36" s="151"/>
      <c r="AE36" s="151"/>
      <c r="AF36" s="152"/>
      <c r="AG36" s="153"/>
    </row>
    <row r="37" spans="1:33" ht="10.5" customHeight="1" x14ac:dyDescent="0.25">
      <c r="B37" s="154" t="s">
        <v>610</v>
      </c>
      <c r="C37" s="149"/>
      <c r="D37" s="150"/>
      <c r="E37" s="146"/>
      <c r="F37" s="146"/>
      <c r="G37" s="146"/>
      <c r="H37" s="146"/>
      <c r="I37" s="146"/>
      <c r="J37" s="146"/>
      <c r="K37" s="146"/>
      <c r="L37" s="146"/>
      <c r="M37" s="146"/>
      <c r="N37" s="146"/>
      <c r="O37" s="146"/>
      <c r="P37" s="146"/>
      <c r="Q37" s="146"/>
      <c r="R37" s="146"/>
      <c r="S37" s="146"/>
      <c r="T37" s="146"/>
      <c r="U37" s="146"/>
      <c r="V37" s="146"/>
      <c r="W37" s="146"/>
      <c r="X37" s="146"/>
      <c r="Y37" s="146"/>
      <c r="Z37" s="146"/>
      <c r="AA37" s="151"/>
      <c r="AB37" s="151"/>
      <c r="AC37" s="151"/>
      <c r="AD37" s="151"/>
      <c r="AE37" s="151"/>
      <c r="AF37" s="152"/>
      <c r="AG37" s="153"/>
    </row>
    <row r="38" spans="1:33" ht="10.5" customHeight="1" x14ac:dyDescent="0.25">
      <c r="B38" s="154"/>
      <c r="C38" s="149"/>
      <c r="D38" s="150"/>
      <c r="E38" s="146"/>
      <c r="F38" s="146"/>
      <c r="G38" s="146"/>
      <c r="H38" s="146"/>
      <c r="I38" s="146"/>
      <c r="J38" s="146"/>
      <c r="K38" s="146"/>
      <c r="L38" s="146"/>
      <c r="M38" s="146"/>
      <c r="N38" s="146"/>
      <c r="O38" s="146"/>
      <c r="P38" s="146"/>
      <c r="Q38" s="146"/>
      <c r="R38" s="146"/>
      <c r="S38" s="146"/>
      <c r="T38" s="146"/>
      <c r="U38" s="146"/>
      <c r="V38" s="146"/>
      <c r="W38" s="146"/>
      <c r="X38" s="146"/>
      <c r="Y38" s="146"/>
      <c r="Z38" s="146"/>
      <c r="AA38" s="151"/>
      <c r="AB38" s="151"/>
      <c r="AC38" s="151"/>
      <c r="AD38" s="151"/>
      <c r="AE38" s="151"/>
      <c r="AF38" s="152"/>
      <c r="AG38" s="153"/>
    </row>
    <row r="39" spans="1:33" ht="10.5" customHeight="1" thickBot="1" x14ac:dyDescent="0.3">
      <c r="B39" s="154"/>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611</v>
      </c>
      <c r="V41" s="24" t="s">
        <v>612</v>
      </c>
      <c r="W41" s="21" t="s">
        <v>613</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130</v>
      </c>
      <c r="D42" s="160">
        <v>317</v>
      </c>
      <c r="E42" s="160">
        <v>60</v>
      </c>
      <c r="F42" s="160">
        <v>227</v>
      </c>
      <c r="G42" s="160">
        <v>37</v>
      </c>
      <c r="H42" s="160">
        <v>54</v>
      </c>
      <c r="I42" s="160">
        <v>1011</v>
      </c>
      <c r="J42" s="160">
        <v>90</v>
      </c>
      <c r="K42" s="160">
        <v>1939</v>
      </c>
      <c r="L42" s="160">
        <v>482</v>
      </c>
      <c r="M42" s="160">
        <v>457</v>
      </c>
      <c r="N42" s="160">
        <v>540</v>
      </c>
      <c r="O42" s="160">
        <v>94</v>
      </c>
      <c r="P42" s="160">
        <v>127</v>
      </c>
      <c r="Q42" s="160">
        <v>174</v>
      </c>
      <c r="R42" s="160">
        <v>232</v>
      </c>
      <c r="S42" s="160">
        <v>27</v>
      </c>
      <c r="T42" s="160">
        <v>254</v>
      </c>
      <c r="U42" s="161">
        <v>371</v>
      </c>
      <c r="V42" s="162">
        <v>471</v>
      </c>
      <c r="W42" s="163">
        <v>198</v>
      </c>
      <c r="X42" s="160">
        <v>31</v>
      </c>
      <c r="Y42" s="160">
        <v>4</v>
      </c>
      <c r="Z42" s="160">
        <v>51</v>
      </c>
      <c r="AA42" s="160">
        <v>424</v>
      </c>
      <c r="AB42" s="160">
        <v>40</v>
      </c>
      <c r="AC42" s="160">
        <v>78</v>
      </c>
      <c r="AD42" s="160">
        <v>53</v>
      </c>
      <c r="AE42" s="160">
        <v>30</v>
      </c>
      <c r="AF42" s="164">
        <v>8003</v>
      </c>
      <c r="AG42" s="148"/>
    </row>
    <row r="43" spans="1:33" s="10" customFormat="1" ht="10.5" customHeight="1" x14ac:dyDescent="0.25">
      <c r="A43" s="120"/>
      <c r="B43" s="165" t="s">
        <v>76</v>
      </c>
      <c r="C43" s="166">
        <v>132</v>
      </c>
      <c r="D43" s="166">
        <v>316</v>
      </c>
      <c r="E43" s="166">
        <v>60</v>
      </c>
      <c r="F43" s="166">
        <v>248</v>
      </c>
      <c r="G43" s="166">
        <v>37</v>
      </c>
      <c r="H43" s="166">
        <v>54</v>
      </c>
      <c r="I43" s="166">
        <v>989</v>
      </c>
      <c r="J43" s="166">
        <v>78</v>
      </c>
      <c r="K43" s="166">
        <v>1925</v>
      </c>
      <c r="L43" s="166">
        <v>481</v>
      </c>
      <c r="M43" s="166">
        <v>448</v>
      </c>
      <c r="N43" s="166">
        <v>572</v>
      </c>
      <c r="O43" s="166">
        <v>98</v>
      </c>
      <c r="P43" s="166">
        <v>135</v>
      </c>
      <c r="Q43" s="166">
        <v>178</v>
      </c>
      <c r="R43" s="166">
        <v>246</v>
      </c>
      <c r="S43" s="166">
        <v>27</v>
      </c>
      <c r="T43" s="166">
        <v>253</v>
      </c>
      <c r="U43" s="167">
        <v>369</v>
      </c>
      <c r="V43" s="168">
        <v>473</v>
      </c>
      <c r="W43" s="169">
        <v>201</v>
      </c>
      <c r="X43" s="166">
        <v>32</v>
      </c>
      <c r="Y43" s="166">
        <v>4</v>
      </c>
      <c r="Z43" s="166">
        <v>46</v>
      </c>
      <c r="AA43" s="166">
        <v>430</v>
      </c>
      <c r="AB43" s="166">
        <v>40</v>
      </c>
      <c r="AC43" s="166">
        <v>78</v>
      </c>
      <c r="AD43" s="166">
        <v>48</v>
      </c>
      <c r="AE43" s="166">
        <v>30</v>
      </c>
      <c r="AF43" s="170">
        <v>8028</v>
      </c>
      <c r="AG43" s="148"/>
    </row>
    <row r="44" spans="1:33" s="10" customFormat="1" ht="10.5" customHeight="1" thickBot="1" x14ac:dyDescent="0.3">
      <c r="A44" s="120"/>
      <c r="B44" s="171" t="s">
        <v>550</v>
      </c>
      <c r="C44" s="397" t="s">
        <v>38</v>
      </c>
      <c r="D44" s="397" t="s">
        <v>38</v>
      </c>
      <c r="E44" s="397" t="s">
        <v>38</v>
      </c>
      <c r="F44" s="397" t="s">
        <v>38</v>
      </c>
      <c r="G44" s="397" t="s">
        <v>38</v>
      </c>
      <c r="H44" s="397" t="s">
        <v>38</v>
      </c>
      <c r="I44" s="397" t="s">
        <v>38</v>
      </c>
      <c r="J44" s="397" t="s">
        <v>38</v>
      </c>
      <c r="K44" s="397" t="s">
        <v>38</v>
      </c>
      <c r="L44" s="397" t="s">
        <v>38</v>
      </c>
      <c r="M44" s="397" t="s">
        <v>38</v>
      </c>
      <c r="N44" s="397" t="s">
        <v>38</v>
      </c>
      <c r="O44" s="397" t="s">
        <v>38</v>
      </c>
      <c r="P44" s="397" t="s">
        <v>38</v>
      </c>
      <c r="Q44" s="397" t="s">
        <v>38</v>
      </c>
      <c r="R44" s="397" t="s">
        <v>38</v>
      </c>
      <c r="S44" s="397" t="s">
        <v>38</v>
      </c>
      <c r="T44" s="397" t="s">
        <v>38</v>
      </c>
      <c r="U44" s="398" t="s">
        <v>38</v>
      </c>
      <c r="V44" s="399" t="s">
        <v>38</v>
      </c>
      <c r="W44" s="400" t="s">
        <v>38</v>
      </c>
      <c r="X44" s="397" t="s">
        <v>38</v>
      </c>
      <c r="Y44" s="397" t="s">
        <v>38</v>
      </c>
      <c r="Z44" s="397" t="s">
        <v>38</v>
      </c>
      <c r="AA44" s="397" t="s">
        <v>38</v>
      </c>
      <c r="AB44" s="397" t="s">
        <v>38</v>
      </c>
      <c r="AC44" s="397" t="s">
        <v>38</v>
      </c>
      <c r="AD44" s="397" t="s">
        <v>38</v>
      </c>
      <c r="AE44" s="397" t="s">
        <v>38</v>
      </c>
      <c r="AF44" s="401" t="s">
        <v>38</v>
      </c>
      <c r="AG44" s="148"/>
    </row>
    <row r="45" spans="1:33" s="10" customFormat="1" ht="10.5" customHeight="1" thickBot="1" x14ac:dyDescent="0.3">
      <c r="A45" s="120"/>
      <c r="B45" s="171" t="s">
        <v>614</v>
      </c>
      <c r="C45" s="172">
        <v>240</v>
      </c>
      <c r="D45" s="172">
        <v>312</v>
      </c>
      <c r="E45" s="172">
        <v>64</v>
      </c>
      <c r="F45" s="172">
        <v>214</v>
      </c>
      <c r="G45" s="172">
        <v>37</v>
      </c>
      <c r="H45" s="172">
        <v>63</v>
      </c>
      <c r="I45" s="172">
        <v>888</v>
      </c>
      <c r="J45" s="172">
        <v>87</v>
      </c>
      <c r="K45" s="172">
        <v>1762</v>
      </c>
      <c r="L45" s="172">
        <v>436</v>
      </c>
      <c r="M45" s="172">
        <v>440</v>
      </c>
      <c r="N45" s="172">
        <v>555</v>
      </c>
      <c r="O45" s="172">
        <v>94</v>
      </c>
      <c r="P45" s="172">
        <v>112</v>
      </c>
      <c r="Q45" s="172">
        <v>161</v>
      </c>
      <c r="R45" s="172">
        <v>246</v>
      </c>
      <c r="S45" s="172">
        <v>40</v>
      </c>
      <c r="T45" s="172">
        <v>232</v>
      </c>
      <c r="U45" s="173">
        <v>0</v>
      </c>
      <c r="V45" s="174">
        <v>0</v>
      </c>
      <c r="W45" s="175">
        <v>1033</v>
      </c>
      <c r="X45" s="172">
        <v>31</v>
      </c>
      <c r="Y45" s="172">
        <v>4</v>
      </c>
      <c r="Z45" s="172">
        <v>46</v>
      </c>
      <c r="AA45" s="172">
        <v>446</v>
      </c>
      <c r="AB45" s="172">
        <v>89</v>
      </c>
      <c r="AC45" s="172">
        <v>96</v>
      </c>
      <c r="AD45" s="172">
        <v>54</v>
      </c>
      <c r="AE45" s="172">
        <v>43</v>
      </c>
      <c r="AF45" s="176">
        <v>7825</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552</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11</v>
      </c>
      <c r="D48" s="166">
        <v>302</v>
      </c>
      <c r="E48" s="166">
        <v>60</v>
      </c>
      <c r="F48" s="166">
        <v>227</v>
      </c>
      <c r="G48" s="166">
        <v>37</v>
      </c>
      <c r="H48" s="166">
        <v>54</v>
      </c>
      <c r="I48" s="166">
        <v>1011</v>
      </c>
      <c r="J48" s="166">
        <v>90</v>
      </c>
      <c r="K48" s="166">
        <v>1939</v>
      </c>
      <c r="L48" s="166">
        <v>482</v>
      </c>
      <c r="M48" s="166">
        <v>457</v>
      </c>
      <c r="N48" s="166">
        <v>540</v>
      </c>
      <c r="O48" s="166">
        <v>94</v>
      </c>
      <c r="P48" s="166">
        <v>127</v>
      </c>
      <c r="Q48" s="166">
        <v>174</v>
      </c>
      <c r="R48" s="166">
        <v>232</v>
      </c>
      <c r="S48" s="166">
        <v>27</v>
      </c>
      <c r="T48" s="166">
        <v>254</v>
      </c>
      <c r="U48" s="167">
        <v>371</v>
      </c>
      <c r="V48" s="168">
        <v>471</v>
      </c>
      <c r="W48" s="169">
        <v>60</v>
      </c>
      <c r="X48" s="166">
        <v>31</v>
      </c>
      <c r="Y48" s="166">
        <v>4</v>
      </c>
      <c r="Z48" s="166">
        <v>51</v>
      </c>
      <c r="AA48" s="166">
        <v>424</v>
      </c>
      <c r="AB48" s="166">
        <v>40</v>
      </c>
      <c r="AC48" s="166">
        <v>78</v>
      </c>
      <c r="AD48" s="166">
        <v>53</v>
      </c>
      <c r="AE48" s="166">
        <v>30</v>
      </c>
      <c r="AF48" s="170">
        <v>7731</v>
      </c>
      <c r="AG48" s="189"/>
    </row>
    <row r="49" spans="1:33" ht="10.5" customHeight="1" x14ac:dyDescent="0.25">
      <c r="B49" s="165" t="s">
        <v>76</v>
      </c>
      <c r="C49" s="166">
        <v>13</v>
      </c>
      <c r="D49" s="166">
        <v>301</v>
      </c>
      <c r="E49" s="166">
        <v>60</v>
      </c>
      <c r="F49" s="166">
        <v>248</v>
      </c>
      <c r="G49" s="166">
        <v>37</v>
      </c>
      <c r="H49" s="166">
        <v>54</v>
      </c>
      <c r="I49" s="166">
        <v>989</v>
      </c>
      <c r="J49" s="166">
        <v>78</v>
      </c>
      <c r="K49" s="166">
        <v>1925</v>
      </c>
      <c r="L49" s="166">
        <v>481</v>
      </c>
      <c r="M49" s="166">
        <v>448</v>
      </c>
      <c r="N49" s="166">
        <v>572</v>
      </c>
      <c r="O49" s="166">
        <v>98</v>
      </c>
      <c r="P49" s="166">
        <v>135</v>
      </c>
      <c r="Q49" s="166">
        <v>178</v>
      </c>
      <c r="R49" s="166">
        <v>246</v>
      </c>
      <c r="S49" s="166">
        <v>27</v>
      </c>
      <c r="T49" s="166">
        <v>253</v>
      </c>
      <c r="U49" s="167">
        <v>369</v>
      </c>
      <c r="V49" s="168">
        <v>473</v>
      </c>
      <c r="W49" s="169">
        <v>63</v>
      </c>
      <c r="X49" s="166">
        <v>32</v>
      </c>
      <c r="Y49" s="166">
        <v>4</v>
      </c>
      <c r="Z49" s="166">
        <v>46</v>
      </c>
      <c r="AA49" s="166">
        <v>430</v>
      </c>
      <c r="AB49" s="166">
        <v>40</v>
      </c>
      <c r="AC49" s="166">
        <v>78</v>
      </c>
      <c r="AD49" s="166">
        <v>48</v>
      </c>
      <c r="AE49" s="166">
        <v>30</v>
      </c>
      <c r="AF49" s="170">
        <v>7756</v>
      </c>
      <c r="AG49" s="149"/>
    </row>
    <row r="50" spans="1:33" ht="10.5" customHeight="1" thickBot="1" x14ac:dyDescent="0.3">
      <c r="B50" s="171" t="s">
        <v>615</v>
      </c>
      <c r="C50" s="190">
        <v>7</v>
      </c>
      <c r="D50" s="190">
        <v>177</v>
      </c>
      <c r="E50" s="190"/>
      <c r="F50" s="190">
        <v>308</v>
      </c>
      <c r="G50" s="190">
        <v>37</v>
      </c>
      <c r="H50" s="190">
        <v>51</v>
      </c>
      <c r="I50" s="190">
        <v>1015</v>
      </c>
      <c r="J50" s="190">
        <v>98</v>
      </c>
      <c r="K50" s="190">
        <v>2023</v>
      </c>
      <c r="L50" s="190">
        <v>482</v>
      </c>
      <c r="M50" s="190">
        <v>480</v>
      </c>
      <c r="N50" s="190">
        <v>632</v>
      </c>
      <c r="O50" s="190">
        <v>97</v>
      </c>
      <c r="P50" s="190">
        <v>127</v>
      </c>
      <c r="Q50" s="190">
        <v>174</v>
      </c>
      <c r="R50" s="190">
        <v>214</v>
      </c>
      <c r="S50" s="190">
        <v>27</v>
      </c>
      <c r="T50" s="190">
        <v>262</v>
      </c>
      <c r="U50" s="191" t="s">
        <v>53</v>
      </c>
      <c r="V50" s="192" t="s">
        <v>53</v>
      </c>
      <c r="W50" s="193">
        <v>906</v>
      </c>
      <c r="X50" s="190">
        <v>31</v>
      </c>
      <c r="Y50" s="190"/>
      <c r="Z50" s="190">
        <v>55</v>
      </c>
      <c r="AA50" s="190">
        <v>409</v>
      </c>
      <c r="AB50" s="190">
        <v>40</v>
      </c>
      <c r="AC50" s="190">
        <v>78</v>
      </c>
      <c r="AD50" s="694">
        <v>93</v>
      </c>
      <c r="AE50" s="686"/>
      <c r="AF50" s="194">
        <v>7823</v>
      </c>
      <c r="AG50" s="149"/>
    </row>
    <row r="51" spans="1:33" ht="10.5" customHeight="1" thickBot="1" x14ac:dyDescent="0.3">
      <c r="B51" s="195" t="s">
        <v>616</v>
      </c>
      <c r="C51" s="190">
        <v>7</v>
      </c>
      <c r="D51" s="190">
        <v>177</v>
      </c>
      <c r="E51" s="190"/>
      <c r="F51" s="190">
        <v>295</v>
      </c>
      <c r="G51" s="190">
        <v>37</v>
      </c>
      <c r="H51" s="190">
        <v>51</v>
      </c>
      <c r="I51" s="190">
        <v>1011</v>
      </c>
      <c r="J51" s="190">
        <v>98</v>
      </c>
      <c r="K51" s="190">
        <v>2027</v>
      </c>
      <c r="L51" s="190">
        <v>482</v>
      </c>
      <c r="M51" s="190">
        <v>482</v>
      </c>
      <c r="N51" s="190">
        <v>632</v>
      </c>
      <c r="O51" s="190">
        <v>94</v>
      </c>
      <c r="P51" s="190">
        <v>127</v>
      </c>
      <c r="Q51" s="190">
        <v>174</v>
      </c>
      <c r="R51" s="190">
        <v>232</v>
      </c>
      <c r="S51" s="190">
        <v>27</v>
      </c>
      <c r="T51" s="190">
        <v>262</v>
      </c>
      <c r="U51" s="191" t="s">
        <v>53</v>
      </c>
      <c r="V51" s="192" t="s">
        <v>53</v>
      </c>
      <c r="W51" s="193">
        <v>906</v>
      </c>
      <c r="X51" s="190">
        <v>31</v>
      </c>
      <c r="Y51" s="190"/>
      <c r="Z51" s="190">
        <v>55</v>
      </c>
      <c r="AA51" s="190">
        <v>409</v>
      </c>
      <c r="AB51" s="190">
        <v>40</v>
      </c>
      <c r="AC51" s="190">
        <v>78</v>
      </c>
      <c r="AD51" s="694">
        <v>93</v>
      </c>
      <c r="AE51" s="686"/>
      <c r="AF51" s="194">
        <v>7823</v>
      </c>
      <c r="AG51" s="149"/>
    </row>
    <row r="52" spans="1:33" ht="10.5" customHeight="1" thickBot="1" x14ac:dyDescent="0.3">
      <c r="B52" s="171" t="s">
        <v>590</v>
      </c>
      <c r="C52" s="190">
        <v>121</v>
      </c>
      <c r="D52" s="190">
        <v>312</v>
      </c>
      <c r="E52" s="190">
        <v>64</v>
      </c>
      <c r="F52" s="190">
        <v>214</v>
      </c>
      <c r="G52" s="190">
        <v>37</v>
      </c>
      <c r="H52" s="190">
        <v>63</v>
      </c>
      <c r="I52" s="190">
        <v>888</v>
      </c>
      <c r="J52" s="190">
        <v>87</v>
      </c>
      <c r="K52" s="190">
        <v>1762</v>
      </c>
      <c r="L52" s="190">
        <v>436</v>
      </c>
      <c r="M52" s="190">
        <v>440</v>
      </c>
      <c r="N52" s="190">
        <v>555</v>
      </c>
      <c r="O52" s="190">
        <v>94</v>
      </c>
      <c r="P52" s="190">
        <v>112</v>
      </c>
      <c r="Q52" s="190">
        <v>161</v>
      </c>
      <c r="R52" s="190">
        <v>246</v>
      </c>
      <c r="S52" s="190">
        <v>40</v>
      </c>
      <c r="T52" s="190">
        <v>232</v>
      </c>
      <c r="U52" s="191">
        <v>0</v>
      </c>
      <c r="V52" s="192">
        <v>0</v>
      </c>
      <c r="W52" s="193">
        <v>880</v>
      </c>
      <c r="X52" s="190">
        <v>31</v>
      </c>
      <c r="Y52" s="190">
        <v>4</v>
      </c>
      <c r="Z52" s="190">
        <v>46</v>
      </c>
      <c r="AA52" s="190">
        <v>446</v>
      </c>
      <c r="AB52" s="190">
        <v>89</v>
      </c>
      <c r="AC52" s="190">
        <v>96</v>
      </c>
      <c r="AD52" s="190">
        <v>54</v>
      </c>
      <c r="AE52" s="190">
        <v>43</v>
      </c>
      <c r="AF52" s="194">
        <v>7553</v>
      </c>
      <c r="AG52" s="201"/>
    </row>
    <row r="53" spans="1:33" s="206" customFormat="1" ht="10.5" customHeight="1" x14ac:dyDescent="0.25">
      <c r="A53" s="202"/>
      <c r="B53" s="642" t="s">
        <v>617</v>
      </c>
      <c r="C53" s="281" t="s">
        <v>618</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619</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405"/>
      <c r="C56" s="207" t="s">
        <v>620</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C57" s="414" t="s">
        <v>621</v>
      </c>
    </row>
    <row r="58" spans="1:33" ht="10.5" customHeight="1" x14ac:dyDescent="0.25">
      <c r="C58" s="1" t="s">
        <v>622</v>
      </c>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623</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104</v>
      </c>
      <c r="V61" s="23" t="s">
        <v>105</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4</v>
      </c>
      <c r="D63" s="184">
        <v>7</v>
      </c>
      <c r="E63" s="184">
        <v>2</v>
      </c>
      <c r="F63" s="184">
        <v>1</v>
      </c>
      <c r="G63" s="184"/>
      <c r="H63" s="184">
        <v>1</v>
      </c>
      <c r="I63" s="184">
        <v>0</v>
      </c>
      <c r="J63" s="184"/>
      <c r="K63" s="184">
        <v>1</v>
      </c>
      <c r="L63" s="184"/>
      <c r="M63" s="188"/>
      <c r="N63" s="215">
        <v>1</v>
      </c>
      <c r="O63" s="216">
        <v>1</v>
      </c>
      <c r="P63" s="216" t="s">
        <v>624</v>
      </c>
      <c r="Q63" s="216">
        <v>2</v>
      </c>
      <c r="R63" s="216">
        <v>1</v>
      </c>
      <c r="S63" s="217">
        <v>1</v>
      </c>
      <c r="T63" s="184">
        <v>0</v>
      </c>
      <c r="U63" s="184">
        <v>0</v>
      </c>
      <c r="V63" s="184">
        <v>1</v>
      </c>
      <c r="W63" s="184">
        <v>0</v>
      </c>
      <c r="X63" s="188">
        <v>0</v>
      </c>
      <c r="Y63" s="218"/>
      <c r="Z63" s="219"/>
      <c r="AA63" s="220"/>
    </row>
    <row r="64" spans="1:33" ht="10.5" customHeight="1" x14ac:dyDescent="0.25">
      <c r="B64" s="221" t="s">
        <v>114</v>
      </c>
      <c r="C64" s="222"/>
      <c r="D64" s="223">
        <v>3</v>
      </c>
      <c r="E64" s="223">
        <v>1</v>
      </c>
      <c r="F64" s="406">
        <v>4</v>
      </c>
      <c r="G64" s="224"/>
      <c r="H64" s="224"/>
      <c r="I64" s="223">
        <v>0</v>
      </c>
      <c r="J64" s="223"/>
      <c r="K64" s="223">
        <v>6</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v>9</v>
      </c>
      <c r="G65" s="224"/>
      <c r="H65" s="224"/>
      <c r="I65" s="224"/>
      <c r="J65" s="223"/>
      <c r="K65" s="223">
        <v>4</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7</v>
      </c>
      <c r="Z66" s="223">
        <v>7</v>
      </c>
      <c r="AA66" s="228">
        <v>2</v>
      </c>
    </row>
    <row r="67" spans="2:27" ht="10.5" customHeight="1" thickBot="1" x14ac:dyDescent="0.3">
      <c r="B67" s="229" t="s">
        <v>117</v>
      </c>
      <c r="C67" s="230">
        <v>4</v>
      </c>
      <c r="D67" s="231">
        <v>6</v>
      </c>
      <c r="E67" s="231">
        <v>2</v>
      </c>
      <c r="F67" s="231">
        <v>1</v>
      </c>
      <c r="G67" s="231" t="s">
        <v>53</v>
      </c>
      <c r="H67" s="231">
        <v>1</v>
      </c>
      <c r="I67" s="231">
        <v>1</v>
      </c>
      <c r="J67" s="231" t="s">
        <v>53</v>
      </c>
      <c r="K67" s="231" t="s">
        <v>53</v>
      </c>
      <c r="L67" s="231" t="s">
        <v>53</v>
      </c>
      <c r="M67" s="232" t="s">
        <v>53</v>
      </c>
      <c r="N67" s="230" t="s">
        <v>53</v>
      </c>
      <c r="O67" s="231" t="s">
        <v>53</v>
      </c>
      <c r="P67" s="231">
        <v>1</v>
      </c>
      <c r="Q67" s="231">
        <v>2</v>
      </c>
      <c r="R67" s="231">
        <v>1</v>
      </c>
      <c r="S67" s="232">
        <v>1</v>
      </c>
      <c r="T67" s="408" t="s">
        <v>53</v>
      </c>
      <c r="U67" s="408" t="s">
        <v>53</v>
      </c>
      <c r="V67" s="408">
        <v>1</v>
      </c>
      <c r="W67" s="408">
        <v>0</v>
      </c>
      <c r="X67" s="408" t="s">
        <v>53</v>
      </c>
      <c r="Y67" s="235"/>
      <c r="Z67" s="236"/>
      <c r="AA67" s="237"/>
    </row>
    <row r="68" spans="2:27" ht="10.5" customHeight="1" x14ac:dyDescent="0.25">
      <c r="B68" s="238" t="s">
        <v>118</v>
      </c>
      <c r="C68" s="222"/>
      <c r="D68" s="223">
        <v>1</v>
      </c>
      <c r="E68" s="223">
        <v>1</v>
      </c>
      <c r="F68" s="223">
        <v>4</v>
      </c>
      <c r="G68" s="224"/>
      <c r="H68" s="224"/>
      <c r="I68" s="223" t="s">
        <v>53</v>
      </c>
      <c r="J68" s="223" t="s">
        <v>53</v>
      </c>
      <c r="K68" s="223" t="s">
        <v>53</v>
      </c>
      <c r="L68" s="223" t="s">
        <v>53</v>
      </c>
      <c r="M68" s="225"/>
      <c r="N68" s="222"/>
      <c r="O68" s="224"/>
      <c r="P68" s="224"/>
      <c r="Q68" s="224"/>
      <c r="R68" s="224"/>
      <c r="S68" s="225"/>
      <c r="T68" s="222"/>
      <c r="U68" s="224"/>
      <c r="V68" s="224"/>
      <c r="W68" s="224"/>
      <c r="X68" s="225"/>
      <c r="Y68" s="222"/>
      <c r="Z68" s="224"/>
      <c r="AA68" s="239"/>
    </row>
    <row r="69" spans="2:27" ht="10.5" customHeight="1" x14ac:dyDescent="0.25">
      <c r="B69" s="238" t="s">
        <v>119</v>
      </c>
      <c r="C69" s="240"/>
      <c r="D69" s="216" t="s">
        <v>53</v>
      </c>
      <c r="E69" s="216" t="s">
        <v>53</v>
      </c>
      <c r="F69" s="216">
        <v>9</v>
      </c>
      <c r="G69" s="241"/>
      <c r="H69" s="241"/>
      <c r="I69" s="241"/>
      <c r="J69" s="216" t="s">
        <v>53</v>
      </c>
      <c r="K69" s="216" t="s">
        <v>53</v>
      </c>
      <c r="L69" s="216" t="s">
        <v>53</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7</v>
      </c>
      <c r="Z70" s="250">
        <v>7</v>
      </c>
      <c r="AA70" s="251">
        <v>2</v>
      </c>
    </row>
    <row r="71" spans="2:27" ht="10.5" customHeight="1" thickBot="1" x14ac:dyDescent="0.3">
      <c r="B71" s="229" t="s">
        <v>121</v>
      </c>
      <c r="C71" s="230">
        <v>3</v>
      </c>
      <c r="D71" s="231">
        <v>6</v>
      </c>
      <c r="E71" s="231">
        <v>2</v>
      </c>
      <c r="F71" s="231">
        <v>1</v>
      </c>
      <c r="G71" s="231">
        <v>7</v>
      </c>
      <c r="H71" s="231">
        <v>1</v>
      </c>
      <c r="I71" s="231">
        <v>1</v>
      </c>
      <c r="J71" s="231">
        <v>1</v>
      </c>
      <c r="K71" s="231">
        <v>1</v>
      </c>
      <c r="L71" s="231" t="s">
        <v>625</v>
      </c>
      <c r="M71" s="232">
        <v>4</v>
      </c>
      <c r="N71" s="230">
        <v>1</v>
      </c>
      <c r="O71" s="231">
        <v>1</v>
      </c>
      <c r="P71" s="231">
        <v>1</v>
      </c>
      <c r="Q71" s="231">
        <v>2</v>
      </c>
      <c r="R71" s="231">
        <v>1</v>
      </c>
      <c r="S71" s="232">
        <v>1</v>
      </c>
      <c r="T71" s="408" t="s">
        <v>53</v>
      </c>
      <c r="U71" s="408" t="s">
        <v>53</v>
      </c>
      <c r="V71" s="408">
        <v>2</v>
      </c>
      <c r="W71" s="408">
        <v>1</v>
      </c>
      <c r="X71" s="408" t="s">
        <v>53</v>
      </c>
      <c r="Y71" s="235"/>
      <c r="Z71" s="236"/>
      <c r="AA71" s="237"/>
    </row>
    <row r="72" spans="2:27" ht="10.5" customHeight="1" x14ac:dyDescent="0.25">
      <c r="B72" s="238" t="s">
        <v>122</v>
      </c>
      <c r="C72" s="222"/>
      <c r="D72" s="223">
        <v>1</v>
      </c>
      <c r="E72" s="223">
        <v>1</v>
      </c>
      <c r="F72" s="223">
        <v>4</v>
      </c>
      <c r="G72" s="224"/>
      <c r="H72" s="224"/>
      <c r="I72" s="223" t="s">
        <v>625</v>
      </c>
      <c r="J72" s="223">
        <v>6</v>
      </c>
      <c r="K72" s="223">
        <v>6</v>
      </c>
      <c r="L72" s="223" t="s">
        <v>625</v>
      </c>
      <c r="M72" s="225"/>
      <c r="N72" s="222"/>
      <c r="O72" s="224"/>
      <c r="P72" s="224"/>
      <c r="Q72" s="224"/>
      <c r="R72" s="224"/>
      <c r="S72" s="225"/>
      <c r="T72" s="222"/>
      <c r="U72" s="224"/>
      <c r="V72" s="224"/>
      <c r="W72" s="224"/>
      <c r="X72" s="225"/>
      <c r="Y72" s="222"/>
      <c r="Z72" s="224"/>
      <c r="AA72" s="239"/>
    </row>
    <row r="73" spans="2:27" ht="10.5" customHeight="1" x14ac:dyDescent="0.25">
      <c r="B73" s="238" t="s">
        <v>123</v>
      </c>
      <c r="C73" s="240"/>
      <c r="D73" s="216" t="s">
        <v>53</v>
      </c>
      <c r="E73" s="216" t="s">
        <v>53</v>
      </c>
      <c r="F73" s="216" t="s">
        <v>53</v>
      </c>
      <c r="G73" s="241"/>
      <c r="H73" s="241"/>
      <c r="I73" s="241"/>
      <c r="J73" s="216" t="s">
        <v>53</v>
      </c>
      <c r="K73" s="216" t="s">
        <v>53</v>
      </c>
      <c r="L73" s="216" t="s">
        <v>53</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7</v>
      </c>
      <c r="Z74" s="250">
        <v>7</v>
      </c>
      <c r="AA74" s="251">
        <v>2</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36</v>
      </c>
      <c r="Z77" s="223">
        <v>43</v>
      </c>
      <c r="AA77" s="228">
        <v>26</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t="s">
        <v>53</v>
      </c>
      <c r="Z79" s="278" t="s">
        <v>53</v>
      </c>
      <c r="AA79" s="279" t="s">
        <v>53</v>
      </c>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40</v>
      </c>
      <c r="Z81" s="278">
        <v>43</v>
      </c>
      <c r="AA81" s="279">
        <v>26</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626</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2" t="s">
        <v>627</v>
      </c>
      <c r="O86" s="10"/>
      <c r="P86" s="10"/>
      <c r="Q86" s="10"/>
      <c r="R86" s="10"/>
      <c r="S86" s="10"/>
      <c r="T86" s="10"/>
      <c r="U86" s="10"/>
      <c r="V86" s="10"/>
      <c r="W86" s="10"/>
      <c r="AC86" s="148"/>
      <c r="AD86" s="148"/>
      <c r="AE86" s="148"/>
    </row>
    <row r="87" spans="1:31" ht="11.2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138</v>
      </c>
      <c r="D89" s="663"/>
      <c r="E89" s="664" t="s">
        <v>628</v>
      </c>
      <c r="F89" s="663"/>
      <c r="G89" s="664" t="s">
        <v>629</v>
      </c>
      <c r="H89" s="663"/>
      <c r="I89" s="664" t="s">
        <v>630</v>
      </c>
      <c r="J89" s="663"/>
      <c r="K89" s="664" t="s">
        <v>631</v>
      </c>
      <c r="L89" s="663"/>
      <c r="M89" s="665" t="s">
        <v>632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572</v>
      </c>
      <c r="W90" s="288" t="s">
        <v>573</v>
      </c>
    </row>
    <row r="91" spans="1:31" ht="10.5" customHeight="1" x14ac:dyDescent="0.25">
      <c r="A91" s="290"/>
      <c r="B91" s="291" t="s">
        <v>633</v>
      </c>
      <c r="C91" s="347">
        <v>23</v>
      </c>
      <c r="D91" s="346">
        <v>22</v>
      </c>
      <c r="E91" s="347">
        <v>14</v>
      </c>
      <c r="F91" s="346">
        <v>15</v>
      </c>
      <c r="G91" s="347">
        <v>19</v>
      </c>
      <c r="H91" s="346">
        <v>19</v>
      </c>
      <c r="I91" s="347">
        <v>7</v>
      </c>
      <c r="J91" s="346">
        <v>7</v>
      </c>
      <c r="K91" s="347">
        <v>7</v>
      </c>
      <c r="L91" s="346">
        <v>7</v>
      </c>
      <c r="M91" s="347">
        <v>4</v>
      </c>
      <c r="N91" s="188">
        <v>4</v>
      </c>
      <c r="P91" s="671" t="s">
        <v>149</v>
      </c>
      <c r="Q91" s="672"/>
      <c r="R91" s="672"/>
      <c r="S91" s="672"/>
      <c r="T91" s="673"/>
      <c r="U91" s="162">
        <v>164</v>
      </c>
      <c r="V91" s="410">
        <v>161</v>
      </c>
      <c r="W91" s="410">
        <v>174</v>
      </c>
    </row>
    <row r="92" spans="1:31" ht="10.5" customHeight="1" x14ac:dyDescent="0.25">
      <c r="B92" s="294" t="s">
        <v>150</v>
      </c>
      <c r="C92" s="295">
        <v>11</v>
      </c>
      <c r="D92" s="296">
        <v>9</v>
      </c>
      <c r="E92" s="295">
        <v>9</v>
      </c>
      <c r="F92" s="296">
        <v>8</v>
      </c>
      <c r="G92" s="295">
        <v>1</v>
      </c>
      <c r="H92" s="296">
        <v>0</v>
      </c>
      <c r="I92" s="295">
        <v>0</v>
      </c>
      <c r="J92" s="296">
        <v>0</v>
      </c>
      <c r="K92" s="295">
        <v>0</v>
      </c>
      <c r="L92" s="296">
        <v>0</v>
      </c>
      <c r="M92" s="295">
        <v>0</v>
      </c>
      <c r="N92" s="217">
        <v>0</v>
      </c>
      <c r="P92" s="674" t="s">
        <v>151</v>
      </c>
      <c r="Q92" s="675"/>
      <c r="R92" s="675"/>
      <c r="S92" s="675"/>
      <c r="T92" s="676"/>
      <c r="U92" s="168">
        <v>6</v>
      </c>
      <c r="V92" s="411">
        <v>6</v>
      </c>
      <c r="W92" s="411">
        <v>6</v>
      </c>
    </row>
    <row r="93" spans="1:31" ht="10.5" customHeight="1" thickBot="1" x14ac:dyDescent="0.3">
      <c r="B93" s="298" t="s">
        <v>152</v>
      </c>
      <c r="C93" s="299">
        <v>34</v>
      </c>
      <c r="D93" s="174">
        <v>31</v>
      </c>
      <c r="E93" s="299">
        <v>23</v>
      </c>
      <c r="F93" s="174">
        <v>23</v>
      </c>
      <c r="G93" s="299">
        <v>20</v>
      </c>
      <c r="H93" s="174">
        <v>19</v>
      </c>
      <c r="I93" s="299">
        <v>7</v>
      </c>
      <c r="J93" s="174">
        <v>7</v>
      </c>
      <c r="K93" s="299">
        <v>7</v>
      </c>
      <c r="L93" s="174">
        <v>7</v>
      </c>
      <c r="M93" s="299">
        <v>4</v>
      </c>
      <c r="N93" s="175">
        <v>4</v>
      </c>
      <c r="P93" s="677" t="s">
        <v>153</v>
      </c>
      <c r="Q93" s="678"/>
      <c r="R93" s="678"/>
      <c r="S93" s="678"/>
      <c r="T93" s="679"/>
      <c r="U93" s="174">
        <v>170</v>
      </c>
      <c r="V93" s="412">
        <f>SUM(V91:V92)</f>
        <v>167</v>
      </c>
      <c r="W93" s="412">
        <v>180</v>
      </c>
    </row>
    <row r="94" spans="1:31" ht="10.5" customHeight="1" x14ac:dyDescent="0.25">
      <c r="B94" s="301" t="s">
        <v>634</v>
      </c>
    </row>
    <row r="95" spans="1:31" ht="10.5" customHeight="1" x14ac:dyDescent="0.25">
      <c r="B95" s="301" t="s">
        <v>635</v>
      </c>
    </row>
    <row r="96" spans="1:31" ht="10.5" customHeight="1" x14ac:dyDescent="0.25">
      <c r="B96" s="301" t="s">
        <v>636</v>
      </c>
    </row>
    <row r="97" spans="2:29" ht="10.5" customHeight="1" x14ac:dyDescent="0.25">
      <c r="B97" s="301" t="s">
        <v>637</v>
      </c>
    </row>
    <row r="98" spans="2:29" ht="10.5" customHeight="1" x14ac:dyDescent="0.25">
      <c r="B98" s="301" t="s">
        <v>638</v>
      </c>
    </row>
    <row r="99" spans="2:29" ht="10.5" customHeight="1" x14ac:dyDescent="0.25">
      <c r="B99" s="301" t="s">
        <v>639</v>
      </c>
    </row>
    <row r="100" spans="2:29" ht="10.5" customHeight="1" x14ac:dyDescent="0.25">
      <c r="B100" s="301" t="s">
        <v>640</v>
      </c>
    </row>
    <row r="101" spans="2:29" ht="10.5" customHeight="1" x14ac:dyDescent="0.25">
      <c r="B101" s="301" t="s">
        <v>641</v>
      </c>
    </row>
    <row r="102" spans="2:29" ht="10.5" customHeight="1" x14ac:dyDescent="0.25">
      <c r="B102" s="301"/>
    </row>
    <row r="104" spans="2:29" ht="15" customHeight="1" x14ac:dyDescent="0.25">
      <c r="B104" s="303" t="s">
        <v>581</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604</v>
      </c>
      <c r="L105" s="303" t="s">
        <v>642</v>
      </c>
      <c r="M105" s="304"/>
      <c r="N105" s="304"/>
      <c r="O105" s="304"/>
    </row>
  </sheetData>
  <mergeCells count="35">
    <mergeCell ref="P91:T91"/>
    <mergeCell ref="P92:T92"/>
    <mergeCell ref="P93:T93"/>
    <mergeCell ref="G89:H89"/>
    <mergeCell ref="I89:J89"/>
    <mergeCell ref="K89:L89"/>
    <mergeCell ref="M89:N89"/>
    <mergeCell ref="P90:T90"/>
    <mergeCell ref="U89:W89"/>
    <mergeCell ref="AD50:AE50"/>
    <mergeCell ref="AD51:AE51"/>
    <mergeCell ref="B53:B54"/>
    <mergeCell ref="C62:AA62"/>
    <mergeCell ref="C75:AA75"/>
    <mergeCell ref="B60:F60"/>
    <mergeCell ref="N60:X60"/>
    <mergeCell ref="Y60:AA60"/>
    <mergeCell ref="B26:C26"/>
    <mergeCell ref="B30:C30"/>
    <mergeCell ref="B31:C31"/>
    <mergeCell ref="B32:C32"/>
    <mergeCell ref="B33:C33"/>
    <mergeCell ref="F34:G34"/>
    <mergeCell ref="F35:G35"/>
    <mergeCell ref="B40:F40"/>
    <mergeCell ref="B88:B89"/>
    <mergeCell ref="P88:T89"/>
    <mergeCell ref="C89:D89"/>
    <mergeCell ref="E89:F89"/>
    <mergeCell ref="B21:C21"/>
    <mergeCell ref="B6:C6"/>
    <mergeCell ref="B10:C10"/>
    <mergeCell ref="B11:C11"/>
    <mergeCell ref="B12:C12"/>
    <mergeCell ref="B15:C15"/>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3" max="3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4" width="6.42578125" style="1" customWidth="1"/>
    <col min="5" max="5" width="5" style="1" customWidth="1"/>
    <col min="6" max="6" width="6.140625" style="1" customWidth="1"/>
    <col min="7" max="8" width="6.5703125" style="1" customWidth="1"/>
    <col min="9" max="12" width="4.7109375" style="1" customWidth="1"/>
    <col min="13" max="13" width="5.85546875" style="1" customWidth="1"/>
    <col min="14" max="19" width="4.7109375" style="1" customWidth="1"/>
    <col min="20" max="20" width="4.5703125" style="1" customWidth="1"/>
    <col min="21" max="23" width="4.7109375" style="1" customWidth="1"/>
    <col min="24" max="24" width="5" style="1" customWidth="1"/>
    <col min="25" max="25" width="5.28515625" style="1" customWidth="1"/>
    <col min="26" max="26" width="5.140625" style="1" customWidth="1"/>
    <col min="27" max="28" width="4.140625" style="1" customWidth="1"/>
    <col min="29" max="29" width="4.5703125" style="1" customWidth="1"/>
    <col min="30" max="31" width="4.7109375" style="1" customWidth="1"/>
    <col min="32" max="32" width="5.5703125" style="1" customWidth="1"/>
    <col min="33" max="33" width="6.140625" style="1" customWidth="1"/>
    <col min="34" max="34" width="2.7109375" style="1" customWidth="1"/>
    <col min="35" max="16384" width="11.42578125" style="1"/>
  </cols>
  <sheetData>
    <row r="1" spans="2:33" ht="3" customHeight="1" x14ac:dyDescent="0.25"/>
    <row r="2" spans="2:33" ht="15" customHeight="1" x14ac:dyDescent="0.25">
      <c r="B2" s="2" t="s">
        <v>643</v>
      </c>
      <c r="C2" s="3"/>
      <c r="D2" s="4"/>
      <c r="E2" s="4"/>
      <c r="F2" s="4"/>
      <c r="AF2" s="5"/>
    </row>
    <row r="3" spans="2:33" ht="7.5" customHeight="1" x14ac:dyDescent="0.25">
      <c r="B3" s="6"/>
      <c r="C3" s="6"/>
      <c r="M3" s="207" t="s">
        <v>644</v>
      </c>
    </row>
    <row r="4" spans="2:33" ht="9" customHeight="1" x14ac:dyDescent="0.25">
      <c r="B4" s="8" t="s">
        <v>2</v>
      </c>
      <c r="C4" s="8"/>
      <c r="H4" s="9"/>
      <c r="I4" s="10" t="s">
        <v>3</v>
      </c>
      <c r="M4" s="207" t="s">
        <v>645</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7.129840546697E-2</v>
      </c>
      <c r="E9" s="40" t="s">
        <v>38</v>
      </c>
      <c r="F9" s="39">
        <v>19.812370531886899</v>
      </c>
      <c r="G9" s="39" t="s">
        <v>53</v>
      </c>
      <c r="H9" s="39">
        <v>3.5</v>
      </c>
      <c r="I9" s="39">
        <v>24.113170024611001</v>
      </c>
      <c r="J9" s="40" t="s">
        <v>38</v>
      </c>
      <c r="K9" s="39">
        <v>63.718765504064997</v>
      </c>
      <c r="L9" s="39">
        <v>23.157575674967198</v>
      </c>
      <c r="M9" s="39">
        <v>10.469826206794799</v>
      </c>
      <c r="N9" s="39">
        <v>12.516079031081</v>
      </c>
      <c r="O9" s="39">
        <v>12.721189878478</v>
      </c>
      <c r="P9" s="39">
        <v>17.561158458724698</v>
      </c>
      <c r="Q9" s="39">
        <v>15.1181079815012</v>
      </c>
      <c r="R9" s="39">
        <v>5.6129896222572997</v>
      </c>
      <c r="S9" s="39" t="s">
        <v>53</v>
      </c>
      <c r="T9" s="39">
        <v>7.1463629326550997</v>
      </c>
      <c r="U9" s="41">
        <v>1.1783498551167</v>
      </c>
      <c r="V9" s="42">
        <v>22.921415052318</v>
      </c>
      <c r="W9" s="43">
        <v>44.335632452233995</v>
      </c>
      <c r="X9" s="41">
        <v>8.3362988320580005</v>
      </c>
      <c r="Y9" s="39">
        <v>0</v>
      </c>
      <c r="Z9" s="40" t="s">
        <v>38</v>
      </c>
      <c r="AA9" s="40" t="s">
        <v>38</v>
      </c>
      <c r="AB9" s="40" t="s">
        <v>38</v>
      </c>
      <c r="AC9" s="40" t="s">
        <v>38</v>
      </c>
      <c r="AD9" s="40" t="s">
        <v>38</v>
      </c>
      <c r="AE9" s="40" t="s">
        <v>38</v>
      </c>
      <c r="AF9" s="44" t="s">
        <v>38</v>
      </c>
      <c r="AG9" s="45">
        <f>SUM(D9:AF9)</f>
        <v>292.29059044421581</v>
      </c>
    </row>
    <row r="10" spans="2:33" ht="12" customHeight="1" x14ac:dyDescent="0.25">
      <c r="B10" s="602" t="s">
        <v>39</v>
      </c>
      <c r="C10" s="603"/>
      <c r="D10" s="46">
        <v>247.02464100498</v>
      </c>
      <c r="E10" s="47" t="s">
        <v>38</v>
      </c>
      <c r="F10" s="46">
        <v>21.715258028131</v>
      </c>
      <c r="G10" s="46" t="s">
        <v>53</v>
      </c>
      <c r="H10" s="46">
        <v>1.2441648663531999</v>
      </c>
      <c r="I10" s="46">
        <v>8.5427674024381997</v>
      </c>
      <c r="J10" s="47" t="s">
        <v>38</v>
      </c>
      <c r="K10" s="46">
        <v>28.329535068462999</v>
      </c>
      <c r="L10" s="46">
        <v>27.643960905111999</v>
      </c>
      <c r="M10" s="46">
        <v>7.9827397138145004</v>
      </c>
      <c r="N10" s="46">
        <v>6.6515111997330996</v>
      </c>
      <c r="O10" s="46">
        <v>18.330767360726998</v>
      </c>
      <c r="P10" s="46">
        <v>23.157962652853001</v>
      </c>
      <c r="Q10" s="46">
        <v>13.235808925996</v>
      </c>
      <c r="R10" s="46">
        <v>14.707425263999999</v>
      </c>
      <c r="S10" s="46" t="s">
        <v>53</v>
      </c>
      <c r="T10" s="46">
        <v>9.0096494468954997</v>
      </c>
      <c r="U10" s="48">
        <v>12.361751830549</v>
      </c>
      <c r="V10" s="49">
        <v>1.8766513446017E-2</v>
      </c>
      <c r="W10" s="50">
        <v>0</v>
      </c>
      <c r="X10" s="48">
        <v>0</v>
      </c>
      <c r="Y10" s="46">
        <v>174.47856181307651</v>
      </c>
      <c r="Z10" s="47" t="s">
        <v>38</v>
      </c>
      <c r="AA10" s="47" t="s">
        <v>38</v>
      </c>
      <c r="AB10" s="47" t="s">
        <v>38</v>
      </c>
      <c r="AC10" s="47" t="s">
        <v>38</v>
      </c>
      <c r="AD10" s="47" t="s">
        <v>38</v>
      </c>
      <c r="AE10" s="47" t="s">
        <v>38</v>
      </c>
      <c r="AF10" s="51" t="s">
        <v>38</v>
      </c>
      <c r="AG10" s="45">
        <f t="shared" ref="AG10:AG27" si="0">SUM(D10:AF10)</f>
        <v>614.43527199656796</v>
      </c>
    </row>
    <row r="11" spans="2:33" ht="10.5" customHeight="1" x14ac:dyDescent="0.25">
      <c r="B11" s="604" t="s">
        <v>40</v>
      </c>
      <c r="C11" s="605"/>
      <c r="D11" s="46">
        <v>0</v>
      </c>
      <c r="E11" s="47" t="s">
        <v>38</v>
      </c>
      <c r="F11" s="46">
        <v>0</v>
      </c>
      <c r="G11" s="46" t="s">
        <v>53</v>
      </c>
      <c r="H11" s="46">
        <v>0</v>
      </c>
      <c r="I11" s="46">
        <v>0</v>
      </c>
      <c r="J11" s="47" t="s">
        <v>38</v>
      </c>
      <c r="K11" s="46">
        <v>0</v>
      </c>
      <c r="L11" s="46">
        <v>0</v>
      </c>
      <c r="M11" s="46">
        <v>0</v>
      </c>
      <c r="N11" s="46">
        <v>0</v>
      </c>
      <c r="O11" s="46">
        <v>0</v>
      </c>
      <c r="P11" s="46">
        <v>0</v>
      </c>
      <c r="Q11" s="46">
        <v>0</v>
      </c>
      <c r="R11" s="46">
        <v>0</v>
      </c>
      <c r="S11" s="46" t="s">
        <v>53</v>
      </c>
      <c r="T11" s="46">
        <v>0</v>
      </c>
      <c r="U11" s="48">
        <v>0</v>
      </c>
      <c r="V11" s="49">
        <v>0</v>
      </c>
      <c r="W11" s="50">
        <v>0</v>
      </c>
      <c r="X11" s="48">
        <v>0</v>
      </c>
      <c r="Y11" s="46">
        <v>0</v>
      </c>
      <c r="Z11" s="47" t="s">
        <v>38</v>
      </c>
      <c r="AA11" s="47" t="s">
        <v>38</v>
      </c>
      <c r="AB11" s="47" t="s">
        <v>38</v>
      </c>
      <c r="AC11" s="47" t="s">
        <v>38</v>
      </c>
      <c r="AD11" s="47" t="s">
        <v>38</v>
      </c>
      <c r="AE11" s="47" t="s">
        <v>38</v>
      </c>
      <c r="AF11" s="51" t="s">
        <v>38</v>
      </c>
      <c r="AG11" s="45">
        <f t="shared" si="0"/>
        <v>0</v>
      </c>
    </row>
    <row r="12" spans="2:33" ht="17.100000000000001" customHeight="1" x14ac:dyDescent="0.25">
      <c r="B12" s="606" t="s">
        <v>41</v>
      </c>
      <c r="C12" s="607"/>
      <c r="D12" s="46">
        <v>0</v>
      </c>
      <c r="E12" s="47" t="s">
        <v>38</v>
      </c>
      <c r="F12" s="46">
        <v>0</v>
      </c>
      <c r="G12" s="46" t="s">
        <v>53</v>
      </c>
      <c r="H12" s="46">
        <v>0</v>
      </c>
      <c r="I12" s="46">
        <v>0</v>
      </c>
      <c r="J12" s="47" t="s">
        <v>38</v>
      </c>
      <c r="K12" s="46">
        <v>0</v>
      </c>
      <c r="L12" s="46">
        <v>0</v>
      </c>
      <c r="M12" s="46">
        <v>0</v>
      </c>
      <c r="N12" s="46">
        <v>0</v>
      </c>
      <c r="O12" s="46">
        <v>0</v>
      </c>
      <c r="P12" s="46">
        <v>0</v>
      </c>
      <c r="Q12" s="46">
        <v>0</v>
      </c>
      <c r="R12" s="46">
        <v>0</v>
      </c>
      <c r="S12" s="46" t="s">
        <v>53</v>
      </c>
      <c r="T12" s="46">
        <v>0</v>
      </c>
      <c r="U12" s="48">
        <v>0</v>
      </c>
      <c r="V12" s="49">
        <v>0</v>
      </c>
      <c r="W12" s="50">
        <v>0</v>
      </c>
      <c r="X12" s="46">
        <v>0</v>
      </c>
      <c r="Y12" s="46">
        <v>3.44</v>
      </c>
      <c r="Z12" s="47" t="s">
        <v>38</v>
      </c>
      <c r="AA12" s="47" t="s">
        <v>38</v>
      </c>
      <c r="AB12" s="47" t="s">
        <v>38</v>
      </c>
      <c r="AC12" s="47" t="s">
        <v>38</v>
      </c>
      <c r="AD12" s="47" t="s">
        <v>38</v>
      </c>
      <c r="AE12" s="47" t="s">
        <v>38</v>
      </c>
      <c r="AF12" s="47" t="s">
        <v>38</v>
      </c>
      <c r="AG12" s="52">
        <f t="shared" si="0"/>
        <v>3.44</v>
      </c>
    </row>
    <row r="13" spans="2:33" ht="10.5" customHeight="1" x14ac:dyDescent="0.25">
      <c r="B13" s="53"/>
      <c r="C13" s="54" t="s">
        <v>42</v>
      </c>
      <c r="D13" s="46">
        <v>247.09593941044696</v>
      </c>
      <c r="E13" s="47" t="s">
        <v>38</v>
      </c>
      <c r="F13" s="46">
        <v>41.527628560017902</v>
      </c>
      <c r="G13" s="46" t="s">
        <v>53</v>
      </c>
      <c r="H13" s="46">
        <v>4.7441648663532003</v>
      </c>
      <c r="I13" s="46">
        <v>32.655937427049203</v>
      </c>
      <c r="J13" s="47" t="s">
        <v>38</v>
      </c>
      <c r="K13" s="46">
        <v>92.048300572527992</v>
      </c>
      <c r="L13" s="46">
        <v>50.801536580079201</v>
      </c>
      <c r="M13" s="46">
        <v>18.452565920609299</v>
      </c>
      <c r="N13" s="46">
        <v>19.167590230814099</v>
      </c>
      <c r="O13" s="46">
        <v>31.051957239204999</v>
      </c>
      <c r="P13" s="46">
        <v>40.719121111577699</v>
      </c>
      <c r="Q13" s="46">
        <v>28.353916907497201</v>
      </c>
      <c r="R13" s="46">
        <v>20.3204148862573</v>
      </c>
      <c r="S13" s="46" t="s">
        <v>53</v>
      </c>
      <c r="T13" s="46">
        <v>16.156012379550599</v>
      </c>
      <c r="U13" s="48">
        <v>13.5401016856657</v>
      </c>
      <c r="V13" s="49">
        <v>22.940181565764018</v>
      </c>
      <c r="W13" s="50">
        <v>44.335632452233995</v>
      </c>
      <c r="X13" s="48">
        <v>8.3362988320580005</v>
      </c>
      <c r="Y13" s="46">
        <v>177.91856181307651</v>
      </c>
      <c r="Z13" s="47" t="s">
        <v>38</v>
      </c>
      <c r="AA13" s="47" t="s">
        <v>38</v>
      </c>
      <c r="AB13" s="47" t="s">
        <v>38</v>
      </c>
      <c r="AC13" s="47" t="s">
        <v>38</v>
      </c>
      <c r="AD13" s="47" t="s">
        <v>38</v>
      </c>
      <c r="AE13" s="47" t="s">
        <v>38</v>
      </c>
      <c r="AF13" s="51" t="s">
        <v>38</v>
      </c>
      <c r="AG13" s="45">
        <f t="shared" si="0"/>
        <v>910.16586244078371</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4.9412638825695003</v>
      </c>
      <c r="E15" s="65" t="s">
        <v>38</v>
      </c>
      <c r="F15" s="64">
        <v>1.1856334640854</v>
      </c>
      <c r="G15" s="64" t="s">
        <v>53</v>
      </c>
      <c r="H15" s="64">
        <v>1.4770268253554E-2</v>
      </c>
      <c r="I15" s="64">
        <v>2.7134539327208</v>
      </c>
      <c r="J15" s="65" t="s">
        <v>38</v>
      </c>
      <c r="K15" s="64">
        <v>5.1220137154399001</v>
      </c>
      <c r="L15" s="64">
        <v>10.08229630554</v>
      </c>
      <c r="M15" s="64">
        <v>0.99129913387185997</v>
      </c>
      <c r="N15" s="64">
        <v>9.1690353767888002</v>
      </c>
      <c r="O15" s="64">
        <v>2.3481437666098999</v>
      </c>
      <c r="P15" s="64">
        <v>3.2889058982980002</v>
      </c>
      <c r="Q15" s="64">
        <v>0.60576400445449996</v>
      </c>
      <c r="R15" s="64">
        <v>0.73230321607613003</v>
      </c>
      <c r="S15" s="64" t="s">
        <v>53</v>
      </c>
      <c r="T15" s="64">
        <v>0.53953924860468006</v>
      </c>
      <c r="U15" s="66">
        <v>1.2835800372335999</v>
      </c>
      <c r="V15" s="67">
        <v>0.96566590909090999</v>
      </c>
      <c r="W15" s="68">
        <v>0</v>
      </c>
      <c r="X15" s="66">
        <v>0.15843655376658999</v>
      </c>
      <c r="Y15" s="64">
        <v>29.810308455770702</v>
      </c>
      <c r="Z15" s="65" t="s">
        <v>38</v>
      </c>
      <c r="AA15" s="65" t="s">
        <v>38</v>
      </c>
      <c r="AB15" s="65" t="s">
        <v>38</v>
      </c>
      <c r="AC15" s="65" t="s">
        <v>38</v>
      </c>
      <c r="AD15" s="65" t="s">
        <v>38</v>
      </c>
      <c r="AE15" s="65" t="s">
        <v>38</v>
      </c>
      <c r="AF15" s="69" t="s">
        <v>38</v>
      </c>
      <c r="AG15" s="70">
        <f t="shared" si="0"/>
        <v>73.952413169174832</v>
      </c>
    </row>
    <row r="16" spans="2:33" ht="10.5" customHeight="1" x14ac:dyDescent="0.25">
      <c r="B16" s="71"/>
      <c r="C16" s="72" t="s">
        <v>585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586</v>
      </c>
      <c r="D17" s="46">
        <v>241.7</v>
      </c>
      <c r="E17" s="102" t="s">
        <v>38</v>
      </c>
      <c r="F17" s="46">
        <v>20</v>
      </c>
      <c r="G17" s="46" t="s">
        <v>53</v>
      </c>
      <c r="H17" s="46">
        <v>2</v>
      </c>
      <c r="I17" s="46">
        <v>9</v>
      </c>
      <c r="J17" s="102" t="s">
        <v>38</v>
      </c>
      <c r="K17" s="46">
        <v>25</v>
      </c>
      <c r="L17" s="46">
        <v>27</v>
      </c>
      <c r="M17" s="46">
        <v>9</v>
      </c>
      <c r="N17" s="46">
        <v>15.5</v>
      </c>
      <c r="O17" s="46">
        <v>17</v>
      </c>
      <c r="P17" s="46">
        <v>26</v>
      </c>
      <c r="Q17" s="46">
        <v>14</v>
      </c>
      <c r="R17" s="46">
        <v>12</v>
      </c>
      <c r="S17" s="46" t="s">
        <v>53</v>
      </c>
      <c r="T17" s="46">
        <v>11</v>
      </c>
      <c r="U17" s="48">
        <v>12</v>
      </c>
      <c r="V17" s="49">
        <v>0</v>
      </c>
      <c r="W17" s="50">
        <v>0</v>
      </c>
      <c r="X17" s="48">
        <v>0</v>
      </c>
      <c r="Y17" s="46">
        <v>183</v>
      </c>
      <c r="Z17" s="102" t="s">
        <v>38</v>
      </c>
      <c r="AA17" s="102" t="s">
        <v>38</v>
      </c>
      <c r="AB17" s="102" t="s">
        <v>38</v>
      </c>
      <c r="AC17" s="102" t="s">
        <v>38</v>
      </c>
      <c r="AD17" s="102" t="s">
        <v>38</v>
      </c>
      <c r="AE17" s="102" t="s">
        <v>38</v>
      </c>
      <c r="AF17" s="103" t="s">
        <v>38</v>
      </c>
      <c r="AG17" s="83">
        <f t="shared" si="0"/>
        <v>624.20000000000005</v>
      </c>
    </row>
    <row r="18" spans="1:33" ht="10.5" customHeight="1" thickBot="1" x14ac:dyDescent="0.3">
      <c r="B18" s="84"/>
      <c r="C18" s="85" t="s">
        <v>587</v>
      </c>
      <c r="D18" s="64">
        <v>8</v>
      </c>
      <c r="E18" s="335" t="s">
        <v>38</v>
      </c>
      <c r="F18" s="418">
        <v>1</v>
      </c>
      <c r="G18" s="418" t="s">
        <v>53</v>
      </c>
      <c r="H18" s="418">
        <v>0</v>
      </c>
      <c r="I18" s="418">
        <v>6</v>
      </c>
      <c r="J18" s="335" t="s">
        <v>38</v>
      </c>
      <c r="K18" s="418">
        <v>10</v>
      </c>
      <c r="L18" s="418">
        <v>2</v>
      </c>
      <c r="M18" s="64">
        <v>2</v>
      </c>
      <c r="N18" s="64">
        <v>1</v>
      </c>
      <c r="O18" s="64">
        <v>2</v>
      </c>
      <c r="P18" s="64">
        <v>3</v>
      </c>
      <c r="Q18" s="64">
        <v>2</v>
      </c>
      <c r="R18" s="64">
        <v>1</v>
      </c>
      <c r="S18" s="64" t="s">
        <v>53</v>
      </c>
      <c r="T18" s="64">
        <v>1</v>
      </c>
      <c r="U18" s="66">
        <v>2</v>
      </c>
      <c r="V18" s="67">
        <v>1</v>
      </c>
      <c r="W18" s="68">
        <v>0</v>
      </c>
      <c r="X18" s="64">
        <v>0</v>
      </c>
      <c r="Y18" s="64">
        <v>1</v>
      </c>
      <c r="Z18" s="335" t="s">
        <v>38</v>
      </c>
      <c r="AA18" s="335" t="s">
        <v>38</v>
      </c>
      <c r="AB18" s="335" t="s">
        <v>38</v>
      </c>
      <c r="AC18" s="335" t="s">
        <v>38</v>
      </c>
      <c r="AD18" s="335" t="s">
        <v>38</v>
      </c>
      <c r="AE18" s="335" t="s">
        <v>38</v>
      </c>
      <c r="AF18" s="335" t="s">
        <v>38</v>
      </c>
      <c r="AG18" s="419">
        <f t="shared" si="0"/>
        <v>43</v>
      </c>
    </row>
    <row r="19" spans="1:33" ht="10.5" customHeight="1" x14ac:dyDescent="0.25">
      <c r="B19" s="86"/>
      <c r="C19" s="87" t="s">
        <v>646</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37</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49</v>
      </c>
      <c r="C21" s="613"/>
      <c r="D21" s="101" t="s">
        <v>38</v>
      </c>
      <c r="E21" s="102" t="s">
        <v>38</v>
      </c>
      <c r="F21" s="102" t="s">
        <v>38</v>
      </c>
      <c r="G21" s="102" t="s">
        <v>38</v>
      </c>
      <c r="H21" s="102" t="s">
        <v>38</v>
      </c>
      <c r="I21" s="102" t="s">
        <v>38</v>
      </c>
      <c r="J21" s="102" t="s">
        <v>38</v>
      </c>
      <c r="K21" s="102" t="s">
        <v>38</v>
      </c>
      <c r="L21" s="102" t="s">
        <v>38</v>
      </c>
      <c r="M21" s="102" t="s">
        <v>38</v>
      </c>
      <c r="N21" s="102" t="s">
        <v>38</v>
      </c>
      <c r="O21" s="102" t="s">
        <v>38</v>
      </c>
      <c r="P21" s="102" t="s">
        <v>38</v>
      </c>
      <c r="Q21" s="102" t="s">
        <v>38</v>
      </c>
      <c r="R21" s="102" t="s">
        <v>38</v>
      </c>
      <c r="S21" s="102" t="s">
        <v>38</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42</v>
      </c>
      <c r="D22" s="108" t="s">
        <v>38</v>
      </c>
      <c r="E22" s="109" t="s">
        <v>38</v>
      </c>
      <c r="F22" s="109" t="s">
        <v>38</v>
      </c>
      <c r="G22" s="109" t="s">
        <v>38</v>
      </c>
      <c r="H22" s="109" t="s">
        <v>38</v>
      </c>
      <c r="I22" s="109" t="s">
        <v>38</v>
      </c>
      <c r="J22" s="109" t="s">
        <v>38</v>
      </c>
      <c r="K22" s="109" t="s">
        <v>38</v>
      </c>
      <c r="L22" s="109" t="s">
        <v>38</v>
      </c>
      <c r="M22" s="109" t="s">
        <v>38</v>
      </c>
      <c r="N22" s="109" t="s">
        <v>38</v>
      </c>
      <c r="O22" s="109" t="s">
        <v>38</v>
      </c>
      <c r="P22" s="109" t="s">
        <v>38</v>
      </c>
      <c r="Q22" s="109" t="s">
        <v>38</v>
      </c>
      <c r="R22" s="109" t="s">
        <v>38</v>
      </c>
      <c r="S22" s="109" t="s">
        <v>38</v>
      </c>
      <c r="T22" s="110" t="s">
        <v>38</v>
      </c>
      <c r="U22" s="108" t="s">
        <v>38</v>
      </c>
      <c r="V22" s="111" t="s">
        <v>38</v>
      </c>
      <c r="W22" s="110" t="s">
        <v>38</v>
      </c>
      <c r="X22" s="108" t="s">
        <v>38</v>
      </c>
      <c r="Y22" s="109" t="s">
        <v>38</v>
      </c>
      <c r="Z22" s="109" t="s">
        <v>38</v>
      </c>
      <c r="AA22" s="109" t="s">
        <v>38</v>
      </c>
      <c r="AB22" s="109" t="s">
        <v>38</v>
      </c>
      <c r="AC22" s="109" t="s">
        <v>38</v>
      </c>
      <c r="AD22" s="109" t="s">
        <v>38</v>
      </c>
      <c r="AE22" s="109" t="s">
        <v>38</v>
      </c>
      <c r="AF22" s="110" t="s">
        <v>38</v>
      </c>
      <c r="AG22" s="105" t="s">
        <v>38</v>
      </c>
    </row>
    <row r="23" spans="1:33" ht="10.5" customHeight="1" thickBot="1" x14ac:dyDescent="0.3">
      <c r="B23" s="112"/>
      <c r="C23" s="113" t="s">
        <v>43</v>
      </c>
      <c r="D23" s="114" t="s">
        <v>38</v>
      </c>
      <c r="E23" s="115"/>
      <c r="F23" s="115"/>
      <c r="G23" s="115"/>
      <c r="H23" s="115"/>
      <c r="I23" s="115"/>
      <c r="J23" s="115"/>
      <c r="K23" s="115"/>
      <c r="L23" s="115"/>
      <c r="M23" s="115"/>
      <c r="N23" s="115"/>
      <c r="O23" s="115"/>
      <c r="P23" s="115"/>
      <c r="Q23" s="115"/>
      <c r="R23" s="115"/>
      <c r="S23" s="115"/>
      <c r="T23" s="116"/>
      <c r="U23" s="117"/>
      <c r="V23" s="118"/>
      <c r="W23" s="116"/>
      <c r="X23" s="117"/>
      <c r="Y23" s="115"/>
      <c r="Z23" s="115"/>
      <c r="AA23" s="115"/>
      <c r="AB23" s="115"/>
      <c r="AC23" s="115"/>
      <c r="AD23" s="115"/>
      <c r="AE23" s="115"/>
      <c r="AF23" s="116"/>
      <c r="AG23" s="119"/>
    </row>
    <row r="24" spans="1:33" ht="10.5" customHeight="1" x14ac:dyDescent="0.25">
      <c r="B24" s="86"/>
      <c r="C24" s="87" t="s">
        <v>647</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542</v>
      </c>
      <c r="D25" s="41">
        <v>2.5</v>
      </c>
      <c r="E25" s="40" t="s">
        <v>38</v>
      </c>
      <c r="F25" s="39">
        <v>2.5</v>
      </c>
      <c r="G25" s="39">
        <v>5</v>
      </c>
      <c r="H25" s="39">
        <v>1</v>
      </c>
      <c r="I25" s="39">
        <v>21</v>
      </c>
      <c r="J25" s="354">
        <v>1.5</v>
      </c>
      <c r="K25" s="39">
        <v>19.5</v>
      </c>
      <c r="L25" s="39">
        <v>7.5</v>
      </c>
      <c r="M25" s="39">
        <v>4.5</v>
      </c>
      <c r="N25" s="39">
        <v>8</v>
      </c>
      <c r="O25" s="39">
        <v>3.5</v>
      </c>
      <c r="P25" s="39">
        <v>8.5</v>
      </c>
      <c r="Q25" s="39">
        <v>6.5</v>
      </c>
      <c r="R25" s="39">
        <v>2</v>
      </c>
      <c r="S25" s="39">
        <v>2</v>
      </c>
      <c r="T25" s="43">
        <v>1</v>
      </c>
      <c r="U25" s="41">
        <v>3</v>
      </c>
      <c r="V25" s="42">
        <v>40</v>
      </c>
      <c r="W25" s="98" t="s">
        <v>38</v>
      </c>
      <c r="X25" s="41">
        <v>8</v>
      </c>
      <c r="Y25" s="46">
        <v>0</v>
      </c>
      <c r="Z25" s="354">
        <v>7.5</v>
      </c>
      <c r="AA25" s="40" t="s">
        <v>38</v>
      </c>
      <c r="AB25" s="40" t="s">
        <v>38</v>
      </c>
      <c r="AC25" s="46">
        <v>0</v>
      </c>
      <c r="AD25" s="40" t="s">
        <v>38</v>
      </c>
      <c r="AE25" s="40" t="s">
        <v>38</v>
      </c>
      <c r="AF25" s="44" t="s">
        <v>38</v>
      </c>
      <c r="AG25" s="435">
        <f t="shared" si="0"/>
        <v>155</v>
      </c>
    </row>
    <row r="26" spans="1:33" ht="30" customHeight="1" x14ac:dyDescent="0.25">
      <c r="B26" s="612" t="s">
        <v>543</v>
      </c>
      <c r="C26" s="613"/>
      <c r="D26" s="48">
        <v>262.5</v>
      </c>
      <c r="E26" s="47" t="s">
        <v>38</v>
      </c>
      <c r="F26" s="46">
        <v>19.5</v>
      </c>
      <c r="G26" s="46">
        <v>0</v>
      </c>
      <c r="H26" s="46">
        <v>3.5</v>
      </c>
      <c r="I26" s="46">
        <v>9.5</v>
      </c>
      <c r="J26" s="359">
        <v>1</v>
      </c>
      <c r="K26" s="46">
        <v>30.5</v>
      </c>
      <c r="L26" s="46">
        <v>26.5</v>
      </c>
      <c r="M26" s="46">
        <v>7.5</v>
      </c>
      <c r="N26" s="46">
        <v>18.5</v>
      </c>
      <c r="O26" s="46">
        <v>17</v>
      </c>
      <c r="P26" s="46">
        <v>28</v>
      </c>
      <c r="Q26" s="46">
        <v>15</v>
      </c>
      <c r="R26" s="46">
        <v>13.5</v>
      </c>
      <c r="S26" s="46">
        <v>0</v>
      </c>
      <c r="T26" s="50">
        <v>9.5</v>
      </c>
      <c r="U26" s="48">
        <v>11.5</v>
      </c>
      <c r="V26" s="42">
        <v>0</v>
      </c>
      <c r="W26" s="98" t="s">
        <v>38</v>
      </c>
      <c r="X26" s="48">
        <v>0</v>
      </c>
      <c r="Y26" s="46">
        <v>185.5</v>
      </c>
      <c r="Z26" s="359">
        <v>0</v>
      </c>
      <c r="AA26" s="47" t="s">
        <v>38</v>
      </c>
      <c r="AB26" s="47" t="s">
        <v>38</v>
      </c>
      <c r="AC26" s="82">
        <v>6</v>
      </c>
      <c r="AD26" s="47" t="s">
        <v>38</v>
      </c>
      <c r="AE26" s="47" t="s">
        <v>38</v>
      </c>
      <c r="AF26" s="51" t="s">
        <v>38</v>
      </c>
      <c r="AG26" s="435">
        <f t="shared" si="0"/>
        <v>665</v>
      </c>
    </row>
    <row r="27" spans="1:33" ht="12" customHeight="1" x14ac:dyDescent="0.25">
      <c r="B27" s="106"/>
      <c r="C27" s="107" t="s">
        <v>544</v>
      </c>
      <c r="D27" s="421">
        <v>265</v>
      </c>
      <c r="E27" s="422" t="s">
        <v>38</v>
      </c>
      <c r="F27" s="423">
        <v>22</v>
      </c>
      <c r="G27" s="423">
        <v>5</v>
      </c>
      <c r="H27" s="423">
        <v>4.5</v>
      </c>
      <c r="I27" s="423">
        <v>30.5</v>
      </c>
      <c r="J27" s="366">
        <v>2.5</v>
      </c>
      <c r="K27" s="423">
        <v>50</v>
      </c>
      <c r="L27" s="423">
        <v>34</v>
      </c>
      <c r="M27" s="423">
        <v>12</v>
      </c>
      <c r="N27" s="423">
        <v>26.5</v>
      </c>
      <c r="O27" s="423">
        <v>20.5</v>
      </c>
      <c r="P27" s="423">
        <v>36.5</v>
      </c>
      <c r="Q27" s="423">
        <v>21.5</v>
      </c>
      <c r="R27" s="423">
        <v>15.5</v>
      </c>
      <c r="S27" s="423">
        <v>2</v>
      </c>
      <c r="T27" s="83">
        <v>10.5</v>
      </c>
      <c r="U27" s="421">
        <v>14.5</v>
      </c>
      <c r="V27" s="424">
        <v>40</v>
      </c>
      <c r="W27" s="449" t="s">
        <v>38</v>
      </c>
      <c r="X27" s="421">
        <v>8</v>
      </c>
      <c r="Y27" s="423">
        <v>185.5</v>
      </c>
      <c r="Z27" s="366">
        <v>7.5</v>
      </c>
      <c r="AA27" s="422" t="s">
        <v>38</v>
      </c>
      <c r="AB27" s="422" t="s">
        <v>38</v>
      </c>
      <c r="AC27" s="450">
        <v>6</v>
      </c>
      <c r="AD27" s="422" t="s">
        <v>38</v>
      </c>
      <c r="AE27" s="422" t="s">
        <v>38</v>
      </c>
      <c r="AF27" s="425" t="s">
        <v>38</v>
      </c>
      <c r="AG27" s="435">
        <f t="shared" si="0"/>
        <v>820</v>
      </c>
    </row>
    <row r="28" spans="1:33" ht="10.5" customHeight="1" thickBot="1" x14ac:dyDescent="0.3">
      <c r="B28" s="112"/>
      <c r="C28" s="113" t="s">
        <v>43</v>
      </c>
      <c r="D28" s="427">
        <v>25</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451">
        <f>D31/D27</f>
        <v>0.96150943396226418</v>
      </c>
      <c r="E30" s="388" t="s">
        <v>53</v>
      </c>
      <c r="F30" s="452">
        <f>F31/F27</f>
        <v>1.7227272727272727</v>
      </c>
      <c r="G30" s="388" t="s">
        <v>53</v>
      </c>
      <c r="H30" s="452">
        <f t="shared" ref="H30:I30" si="1">H31/H27</f>
        <v>0.64444444444444438</v>
      </c>
      <c r="I30" s="452">
        <f t="shared" si="1"/>
        <v>1.0295081967213113</v>
      </c>
      <c r="J30" s="388" t="s">
        <v>53</v>
      </c>
      <c r="K30" s="452">
        <f t="shared" ref="K30:R30" si="2">K31/K27</f>
        <v>1.64</v>
      </c>
      <c r="L30" s="452">
        <f t="shared" si="2"/>
        <v>1.1764705882352942</v>
      </c>
      <c r="M30" s="452">
        <f t="shared" si="2"/>
        <v>1.0416666666666667</v>
      </c>
      <c r="N30" s="452">
        <f t="shared" si="2"/>
        <v>0.62264150943396224</v>
      </c>
      <c r="O30" s="452">
        <f t="shared" si="2"/>
        <v>1.2195121951219512</v>
      </c>
      <c r="P30" s="452">
        <f t="shared" si="2"/>
        <v>1.1123287671232878</v>
      </c>
      <c r="Q30" s="452">
        <f t="shared" si="2"/>
        <v>1.2976744186046512</v>
      </c>
      <c r="R30" s="452">
        <f t="shared" si="2"/>
        <v>1.4516129032258065</v>
      </c>
      <c r="S30" s="388" t="s">
        <v>53</v>
      </c>
      <c r="T30" s="453">
        <f t="shared" ref="T30:V30" si="3">T31/T27</f>
        <v>0.99047619047619051</v>
      </c>
      <c r="U30" s="451">
        <f t="shared" si="3"/>
        <v>1.3862068965517242</v>
      </c>
      <c r="V30" s="454">
        <f t="shared" si="3"/>
        <v>1.1099999999999999</v>
      </c>
      <c r="W30" s="390" t="s">
        <v>53</v>
      </c>
      <c r="X30" s="387" t="s">
        <v>53</v>
      </c>
      <c r="Y30" s="452">
        <f t="shared" ref="Y30" si="4">Y31/Y27</f>
        <v>1.1234501347708896</v>
      </c>
      <c r="Z30" s="388" t="s">
        <v>53</v>
      </c>
      <c r="AA30" s="135" t="s">
        <v>38</v>
      </c>
      <c r="AB30" s="135" t="s">
        <v>38</v>
      </c>
      <c r="AC30" s="135" t="s">
        <v>38</v>
      </c>
      <c r="AD30" s="135" t="s">
        <v>38</v>
      </c>
      <c r="AE30" s="135" t="s">
        <v>38</v>
      </c>
      <c r="AF30" s="137" t="s">
        <v>38</v>
      </c>
      <c r="AG30" s="381"/>
    </row>
    <row r="31" spans="1:33" s="10" customFormat="1" ht="10.5" customHeight="1" thickBot="1" x14ac:dyDescent="0.3">
      <c r="A31" s="120"/>
      <c r="B31" s="608" t="s">
        <v>54</v>
      </c>
      <c r="C31" s="609"/>
      <c r="D31" s="455">
        <v>254.8</v>
      </c>
      <c r="E31" s="456" t="s">
        <v>53</v>
      </c>
      <c r="F31" s="456">
        <v>37.9</v>
      </c>
      <c r="G31" s="456" t="s">
        <v>53</v>
      </c>
      <c r="H31" s="456">
        <v>2.9</v>
      </c>
      <c r="I31" s="456">
        <v>31.4</v>
      </c>
      <c r="J31" s="456" t="s">
        <v>53</v>
      </c>
      <c r="K31" s="456">
        <v>82</v>
      </c>
      <c r="L31" s="456">
        <v>40</v>
      </c>
      <c r="M31" s="456">
        <v>12.5</v>
      </c>
      <c r="N31" s="456">
        <v>16.5</v>
      </c>
      <c r="O31" s="456">
        <v>25</v>
      </c>
      <c r="P31" s="456">
        <v>40.6</v>
      </c>
      <c r="Q31" s="456">
        <v>27.9</v>
      </c>
      <c r="R31" s="456">
        <v>22.5</v>
      </c>
      <c r="S31" s="456" t="s">
        <v>53</v>
      </c>
      <c r="T31" s="457">
        <v>10.4</v>
      </c>
      <c r="U31" s="455">
        <v>20.100000000000001</v>
      </c>
      <c r="V31" s="458">
        <v>44.4</v>
      </c>
      <c r="W31" s="457" t="s">
        <v>53</v>
      </c>
      <c r="X31" s="455" t="s">
        <v>53</v>
      </c>
      <c r="Y31" s="456">
        <v>208.4</v>
      </c>
      <c r="Z31" s="456" t="s">
        <v>53</v>
      </c>
      <c r="AA31" s="459" t="s">
        <v>38</v>
      </c>
      <c r="AB31" s="459" t="s">
        <v>38</v>
      </c>
      <c r="AC31" s="459" t="s">
        <v>38</v>
      </c>
      <c r="AD31" s="459" t="s">
        <v>38</v>
      </c>
      <c r="AE31" s="459" t="s">
        <v>38</v>
      </c>
      <c r="AF31" s="459" t="s">
        <v>38</v>
      </c>
      <c r="AG31" s="386">
        <f>SUM(D31:AF31)</f>
        <v>877.29999999999984</v>
      </c>
    </row>
    <row r="32" spans="1:33" s="10" customFormat="1" ht="10.5" customHeight="1" x14ac:dyDescent="0.25">
      <c r="A32" s="120"/>
      <c r="B32" s="618" t="s">
        <v>55</v>
      </c>
      <c r="C32" s="619" t="s">
        <v>56</v>
      </c>
      <c r="D32" s="387">
        <f>D25/D27*100</f>
        <v>0.94339622641509435</v>
      </c>
      <c r="E32" s="388" t="s">
        <v>53</v>
      </c>
      <c r="F32" s="388">
        <f t="shared" ref="F32:T32" si="5">F25/F27*100</f>
        <v>11.363636363636363</v>
      </c>
      <c r="G32" s="388">
        <f t="shared" si="5"/>
        <v>100</v>
      </c>
      <c r="H32" s="388">
        <f t="shared" si="5"/>
        <v>22.222222222222221</v>
      </c>
      <c r="I32" s="388">
        <f t="shared" si="5"/>
        <v>68.852459016393439</v>
      </c>
      <c r="J32" s="388">
        <f t="shared" si="5"/>
        <v>60</v>
      </c>
      <c r="K32" s="388">
        <f t="shared" si="5"/>
        <v>39</v>
      </c>
      <c r="L32" s="388">
        <f t="shared" si="5"/>
        <v>22.058823529411764</v>
      </c>
      <c r="M32" s="388">
        <f t="shared" si="5"/>
        <v>37.5</v>
      </c>
      <c r="N32" s="388">
        <f t="shared" si="5"/>
        <v>30.188679245283019</v>
      </c>
      <c r="O32" s="388">
        <f t="shared" si="5"/>
        <v>17.073170731707318</v>
      </c>
      <c r="P32" s="388">
        <f t="shared" si="5"/>
        <v>23.287671232876711</v>
      </c>
      <c r="Q32" s="388">
        <f t="shared" si="5"/>
        <v>30.232558139534881</v>
      </c>
      <c r="R32" s="388">
        <f t="shared" si="5"/>
        <v>12.903225806451612</v>
      </c>
      <c r="S32" s="388">
        <f t="shared" si="5"/>
        <v>100</v>
      </c>
      <c r="T32" s="388">
        <f t="shared" si="5"/>
        <v>9.5238095238095237</v>
      </c>
      <c r="U32" s="387">
        <f>U25/U27*100</f>
        <v>20.689655172413794</v>
      </c>
      <c r="V32" s="389">
        <f>V25/V27*100</f>
        <v>100</v>
      </c>
      <c r="W32" s="390" t="s">
        <v>53</v>
      </c>
      <c r="X32" s="387">
        <f>X25/X27*100</f>
        <v>100</v>
      </c>
      <c r="Y32" s="388">
        <f t="shared" ref="Y32:Z32" si="6">Y25/Y27*100</f>
        <v>0</v>
      </c>
      <c r="Z32" s="388">
        <f t="shared" si="6"/>
        <v>100</v>
      </c>
      <c r="AA32" s="388" t="s">
        <v>53</v>
      </c>
      <c r="AB32" s="388" t="s">
        <v>53</v>
      </c>
      <c r="AC32" s="388">
        <f t="shared" ref="AC32" si="7">AC25/AC27*100</f>
        <v>0</v>
      </c>
      <c r="AD32" s="388" t="s">
        <v>53</v>
      </c>
      <c r="AE32" s="388" t="s">
        <v>53</v>
      </c>
      <c r="AF32" s="388" t="s">
        <v>53</v>
      </c>
      <c r="AG32" s="439">
        <f>AG25/AG27*100</f>
        <v>18.902439024390244</v>
      </c>
    </row>
    <row r="33" spans="1:33" s="10" customFormat="1" ht="17.25" customHeight="1" thickBot="1" x14ac:dyDescent="0.3">
      <c r="A33" s="120"/>
      <c r="B33" s="620" t="s">
        <v>57</v>
      </c>
      <c r="C33" s="621"/>
      <c r="D33" s="392">
        <f>D26/D27*100</f>
        <v>99.056603773584911</v>
      </c>
      <c r="E33" s="393" t="s">
        <v>53</v>
      </c>
      <c r="F33" s="393">
        <f t="shared" ref="F33:T33" si="8">F26/F27*100</f>
        <v>88.63636363636364</v>
      </c>
      <c r="G33" s="393">
        <f t="shared" si="8"/>
        <v>0</v>
      </c>
      <c r="H33" s="393">
        <f t="shared" si="8"/>
        <v>77.777777777777786</v>
      </c>
      <c r="I33" s="393">
        <f t="shared" si="8"/>
        <v>31.147540983606557</v>
      </c>
      <c r="J33" s="393">
        <f t="shared" si="8"/>
        <v>40</v>
      </c>
      <c r="K33" s="393">
        <f t="shared" si="8"/>
        <v>61</v>
      </c>
      <c r="L33" s="393">
        <f t="shared" si="8"/>
        <v>77.941176470588232</v>
      </c>
      <c r="M33" s="393">
        <f t="shared" si="8"/>
        <v>62.5</v>
      </c>
      <c r="N33" s="393">
        <f t="shared" si="8"/>
        <v>69.811320754716974</v>
      </c>
      <c r="O33" s="393">
        <f t="shared" si="8"/>
        <v>82.926829268292678</v>
      </c>
      <c r="P33" s="393">
        <f t="shared" si="8"/>
        <v>76.712328767123282</v>
      </c>
      <c r="Q33" s="393">
        <f t="shared" si="8"/>
        <v>69.767441860465112</v>
      </c>
      <c r="R33" s="393">
        <f t="shared" si="8"/>
        <v>87.096774193548384</v>
      </c>
      <c r="S33" s="393">
        <f t="shared" si="8"/>
        <v>0</v>
      </c>
      <c r="T33" s="393">
        <f t="shared" si="8"/>
        <v>90.476190476190482</v>
      </c>
      <c r="U33" s="392">
        <f>U26/U27*100</f>
        <v>79.310344827586206</v>
      </c>
      <c r="V33" s="394">
        <f>V26/V27*100</f>
        <v>0</v>
      </c>
      <c r="W33" s="395" t="s">
        <v>53</v>
      </c>
      <c r="X33" s="392">
        <f t="shared" ref="X33:Z33" si="9">X26/X27*100</f>
        <v>0</v>
      </c>
      <c r="Y33" s="393">
        <f t="shared" si="9"/>
        <v>100</v>
      </c>
      <c r="Z33" s="393">
        <f t="shared" si="9"/>
        <v>0</v>
      </c>
      <c r="AA33" s="393" t="s">
        <v>53</v>
      </c>
      <c r="AB33" s="393" t="s">
        <v>53</v>
      </c>
      <c r="AC33" s="393">
        <f t="shared" ref="AC33" si="10">AC26/AC27*100</f>
        <v>100</v>
      </c>
      <c r="AD33" s="393" t="s">
        <v>53</v>
      </c>
      <c r="AE33" s="393" t="s">
        <v>53</v>
      </c>
      <c r="AF33" s="393" t="s">
        <v>53</v>
      </c>
      <c r="AG33" s="396">
        <f>AG26/AG27*100</f>
        <v>81.097560975609767</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2"/>
      <c r="E35" s="153"/>
    </row>
    <row r="36" spans="1:33" ht="10.5" customHeight="1" x14ac:dyDescent="0.25">
      <c r="B36" s="154" t="s">
        <v>60</v>
      </c>
      <c r="C36" s="149"/>
      <c r="D36" s="152"/>
      <c r="E36" s="153"/>
    </row>
    <row r="37" spans="1:33" ht="10.5" customHeight="1" x14ac:dyDescent="0.25">
      <c r="B37" s="154"/>
      <c r="C37" s="149"/>
      <c r="D37" s="150"/>
      <c r="E37" s="146"/>
      <c r="F37" s="344"/>
      <c r="G37" s="344"/>
      <c r="H37" s="146"/>
      <c r="I37" s="146"/>
      <c r="J37" s="146"/>
      <c r="K37" s="146"/>
      <c r="L37" s="146"/>
      <c r="M37" s="146"/>
      <c r="N37" s="146"/>
      <c r="O37" s="146"/>
      <c r="P37" s="146"/>
      <c r="Q37" s="146"/>
      <c r="R37" s="146"/>
      <c r="S37" s="146"/>
      <c r="T37" s="146"/>
      <c r="U37" s="146"/>
      <c r="V37" s="146"/>
      <c r="W37" s="146"/>
      <c r="X37" s="146"/>
      <c r="Y37" s="146"/>
      <c r="Z37" s="146"/>
      <c r="AA37" s="151"/>
      <c r="AB37" s="151"/>
      <c r="AC37" s="151"/>
      <c r="AD37" s="151"/>
      <c r="AE37" s="151"/>
      <c r="AF37" s="152"/>
      <c r="AG37" s="153"/>
    </row>
    <row r="38" spans="1:33" ht="10.5" customHeight="1" x14ac:dyDescent="0.25">
      <c r="B38" s="154"/>
      <c r="C38" s="149"/>
      <c r="D38" s="150"/>
      <c r="E38" s="146"/>
      <c r="F38" s="344"/>
      <c r="G38" s="344"/>
      <c r="H38" s="146"/>
      <c r="I38" s="146"/>
      <c r="J38" s="146"/>
      <c r="K38" s="146"/>
      <c r="L38" s="146"/>
      <c r="M38" s="146"/>
      <c r="N38" s="146"/>
      <c r="O38" s="146"/>
      <c r="P38" s="146"/>
      <c r="Q38" s="146"/>
      <c r="R38" s="146"/>
      <c r="S38" s="146"/>
      <c r="T38" s="146"/>
      <c r="U38" s="146"/>
      <c r="V38" s="146"/>
      <c r="W38" s="146"/>
      <c r="X38" s="146"/>
      <c r="Y38" s="146"/>
      <c r="Z38" s="146"/>
      <c r="AA38" s="151"/>
      <c r="AB38" s="151"/>
      <c r="AC38" s="151"/>
      <c r="AD38" s="151"/>
      <c r="AE38" s="151"/>
      <c r="AF38" s="152"/>
      <c r="AG38" s="153"/>
    </row>
    <row r="39" spans="1:33" ht="9.9499999999999993" customHeight="1" thickBot="1" x14ac:dyDescent="0.3">
      <c r="B39" s="149"/>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594</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648</v>
      </c>
      <c r="AB41" s="22" t="s">
        <v>71</v>
      </c>
      <c r="AC41" s="22" t="s">
        <v>72</v>
      </c>
      <c r="AD41" s="22" t="s">
        <v>73</v>
      </c>
      <c r="AE41" s="22" t="s">
        <v>74</v>
      </c>
      <c r="AF41" s="158" t="s">
        <v>35</v>
      </c>
      <c r="AG41" s="148"/>
    </row>
    <row r="42" spans="1:33" s="10" customFormat="1" ht="10.5" customHeight="1" x14ac:dyDescent="0.25">
      <c r="A42" s="120"/>
      <c r="B42" s="159" t="s">
        <v>75</v>
      </c>
      <c r="C42" s="160">
        <v>444</v>
      </c>
      <c r="D42" s="160">
        <v>161</v>
      </c>
      <c r="E42" s="160">
        <v>20</v>
      </c>
      <c r="F42" s="160">
        <v>103</v>
      </c>
      <c r="G42" s="160">
        <v>30</v>
      </c>
      <c r="H42" s="160">
        <v>30</v>
      </c>
      <c r="I42" s="160">
        <v>394</v>
      </c>
      <c r="J42" s="160">
        <v>43</v>
      </c>
      <c r="K42" s="160">
        <v>741</v>
      </c>
      <c r="L42" s="160">
        <v>252</v>
      </c>
      <c r="M42" s="160">
        <v>163</v>
      </c>
      <c r="N42" s="160">
        <v>272</v>
      </c>
      <c r="O42" s="160">
        <v>88</v>
      </c>
      <c r="P42" s="160">
        <v>53</v>
      </c>
      <c r="Q42" s="160">
        <v>82</v>
      </c>
      <c r="R42" s="160">
        <v>81</v>
      </c>
      <c r="S42" s="160">
        <v>24</v>
      </c>
      <c r="T42" s="160">
        <v>47</v>
      </c>
      <c r="U42" s="161">
        <v>83</v>
      </c>
      <c r="V42" s="162">
        <v>98</v>
      </c>
      <c r="W42" s="163">
        <v>310</v>
      </c>
      <c r="X42" s="160">
        <v>24</v>
      </c>
      <c r="Y42" s="160">
        <v>9</v>
      </c>
      <c r="Z42" s="160">
        <v>18</v>
      </c>
      <c r="AA42" s="160">
        <v>218</v>
      </c>
      <c r="AB42" s="160">
        <v>16</v>
      </c>
      <c r="AC42" s="160">
        <v>26</v>
      </c>
      <c r="AD42" s="160">
        <v>10</v>
      </c>
      <c r="AE42" s="160">
        <v>15</v>
      </c>
      <c r="AF42" s="164">
        <v>3855</v>
      </c>
      <c r="AG42" s="148"/>
    </row>
    <row r="43" spans="1:33" s="10" customFormat="1" ht="10.5" customHeight="1" x14ac:dyDescent="0.25">
      <c r="A43" s="120"/>
      <c r="B43" s="165" t="s">
        <v>76</v>
      </c>
      <c r="C43" s="166">
        <v>352</v>
      </c>
      <c r="D43" s="166">
        <v>160</v>
      </c>
      <c r="E43" s="166">
        <v>16</v>
      </c>
      <c r="F43" s="166">
        <v>101</v>
      </c>
      <c r="G43" s="166">
        <v>30</v>
      </c>
      <c r="H43" s="166">
        <v>20</v>
      </c>
      <c r="I43" s="166">
        <v>360</v>
      </c>
      <c r="J43" s="166">
        <v>43</v>
      </c>
      <c r="K43" s="166">
        <v>725</v>
      </c>
      <c r="L43" s="166">
        <v>192</v>
      </c>
      <c r="M43" s="166">
        <v>159</v>
      </c>
      <c r="N43" s="166">
        <v>217</v>
      </c>
      <c r="O43" s="166">
        <v>66</v>
      </c>
      <c r="P43" s="166">
        <v>47</v>
      </c>
      <c r="Q43" s="166">
        <v>88</v>
      </c>
      <c r="R43" s="166">
        <v>77</v>
      </c>
      <c r="S43" s="166">
        <v>24</v>
      </c>
      <c r="T43" s="166">
        <v>47</v>
      </c>
      <c r="U43" s="167">
        <v>83</v>
      </c>
      <c r="V43" s="168">
        <v>90</v>
      </c>
      <c r="W43" s="169">
        <v>314</v>
      </c>
      <c r="X43" s="166">
        <v>24</v>
      </c>
      <c r="Y43" s="166">
        <v>9</v>
      </c>
      <c r="Z43" s="166">
        <v>18</v>
      </c>
      <c r="AA43" s="166">
        <v>196</v>
      </c>
      <c r="AB43" s="166">
        <v>0</v>
      </c>
      <c r="AC43" s="166">
        <v>22</v>
      </c>
      <c r="AD43" s="166">
        <v>0</v>
      </c>
      <c r="AE43" s="166">
        <v>15</v>
      </c>
      <c r="AF43" s="170">
        <v>3495</v>
      </c>
      <c r="AG43" s="148"/>
    </row>
    <row r="44" spans="1:33" s="10" customFormat="1" ht="10.5" customHeight="1" thickBot="1" x14ac:dyDescent="0.3">
      <c r="A44" s="120"/>
      <c r="B44" s="171" t="s">
        <v>649</v>
      </c>
      <c r="C44" s="397" t="s">
        <v>38</v>
      </c>
      <c r="D44" s="397" t="s">
        <v>38</v>
      </c>
      <c r="E44" s="397" t="s">
        <v>38</v>
      </c>
      <c r="F44" s="397" t="s">
        <v>38</v>
      </c>
      <c r="G44" s="397" t="s">
        <v>38</v>
      </c>
      <c r="H44" s="397" t="s">
        <v>38</v>
      </c>
      <c r="I44" s="397" t="s">
        <v>38</v>
      </c>
      <c r="J44" s="397" t="s">
        <v>38</v>
      </c>
      <c r="K44" s="397" t="s">
        <v>38</v>
      </c>
      <c r="L44" s="397" t="s">
        <v>38</v>
      </c>
      <c r="M44" s="397" t="s">
        <v>38</v>
      </c>
      <c r="N44" s="397" t="s">
        <v>38</v>
      </c>
      <c r="O44" s="397" t="s">
        <v>38</v>
      </c>
      <c r="P44" s="397" t="s">
        <v>38</v>
      </c>
      <c r="Q44" s="397" t="s">
        <v>38</v>
      </c>
      <c r="R44" s="397" t="s">
        <v>38</v>
      </c>
      <c r="S44" s="397" t="s">
        <v>38</v>
      </c>
      <c r="T44" s="397" t="s">
        <v>38</v>
      </c>
      <c r="U44" s="398" t="s">
        <v>38</v>
      </c>
      <c r="V44" s="399" t="s">
        <v>38</v>
      </c>
      <c r="W44" s="400" t="s">
        <v>38</v>
      </c>
      <c r="X44" s="397" t="s">
        <v>38</v>
      </c>
      <c r="Y44" s="397" t="s">
        <v>38</v>
      </c>
      <c r="Z44" s="397" t="s">
        <v>38</v>
      </c>
      <c r="AA44" s="397" t="s">
        <v>38</v>
      </c>
      <c r="AB44" s="397" t="s">
        <v>38</v>
      </c>
      <c r="AC44" s="397" t="s">
        <v>38</v>
      </c>
      <c r="AD44" s="397" t="s">
        <v>38</v>
      </c>
      <c r="AE44" s="397" t="s">
        <v>38</v>
      </c>
      <c r="AF44" s="401" t="s">
        <v>38</v>
      </c>
      <c r="AG44" s="148"/>
    </row>
    <row r="45" spans="1:33" s="10" customFormat="1" ht="10.5" customHeight="1" thickBot="1" x14ac:dyDescent="0.3">
      <c r="A45" s="120"/>
      <c r="B45" s="171" t="s">
        <v>650</v>
      </c>
      <c r="C45" s="172">
        <v>8</v>
      </c>
      <c r="D45" s="172">
        <v>166</v>
      </c>
      <c r="E45" s="172">
        <v>20</v>
      </c>
      <c r="F45" s="172">
        <v>89</v>
      </c>
      <c r="G45" s="172">
        <v>27</v>
      </c>
      <c r="H45" s="172">
        <v>42</v>
      </c>
      <c r="I45" s="172">
        <v>345</v>
      </c>
      <c r="J45" s="172">
        <v>41</v>
      </c>
      <c r="K45" s="172">
        <v>656</v>
      </c>
      <c r="L45" s="172">
        <v>190</v>
      </c>
      <c r="M45" s="172">
        <v>157</v>
      </c>
      <c r="N45" s="172">
        <v>228</v>
      </c>
      <c r="O45" s="172">
        <v>52</v>
      </c>
      <c r="P45" s="172">
        <v>58</v>
      </c>
      <c r="Q45" s="172">
        <v>81</v>
      </c>
      <c r="R45" s="172">
        <v>73</v>
      </c>
      <c r="S45" s="172">
        <v>20</v>
      </c>
      <c r="T45" s="172">
        <v>45</v>
      </c>
      <c r="U45" s="173">
        <v>0</v>
      </c>
      <c r="V45" s="174">
        <v>0</v>
      </c>
      <c r="W45" s="175">
        <v>444</v>
      </c>
      <c r="X45" s="172">
        <v>24</v>
      </c>
      <c r="Y45" s="699">
        <v>27</v>
      </c>
      <c r="Z45" s="700"/>
      <c r="AA45" s="172">
        <v>272</v>
      </c>
      <c r="AB45" s="172">
        <v>16</v>
      </c>
      <c r="AC45" s="172">
        <v>32</v>
      </c>
      <c r="AD45" s="172">
        <v>0</v>
      </c>
      <c r="AE45" s="172">
        <v>16</v>
      </c>
      <c r="AF45" s="176">
        <f>SUM(C45:AE45)</f>
        <v>3129</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552</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53</v>
      </c>
      <c r="D48" s="166">
        <v>147</v>
      </c>
      <c r="E48" s="166">
        <v>20</v>
      </c>
      <c r="F48" s="166">
        <v>103</v>
      </c>
      <c r="G48" s="166">
        <v>30</v>
      </c>
      <c r="H48" s="166">
        <v>30</v>
      </c>
      <c r="I48" s="166">
        <v>394</v>
      </c>
      <c r="J48" s="166">
        <v>43</v>
      </c>
      <c r="K48" s="166">
        <v>741</v>
      </c>
      <c r="L48" s="166">
        <v>252</v>
      </c>
      <c r="M48" s="166">
        <v>163</v>
      </c>
      <c r="N48" s="166">
        <v>272</v>
      </c>
      <c r="O48" s="166">
        <v>88</v>
      </c>
      <c r="P48" s="166">
        <v>53</v>
      </c>
      <c r="Q48" s="166">
        <v>82</v>
      </c>
      <c r="R48" s="166">
        <v>81</v>
      </c>
      <c r="S48" s="166">
        <v>24</v>
      </c>
      <c r="T48" s="166">
        <v>47</v>
      </c>
      <c r="U48" s="167">
        <v>83</v>
      </c>
      <c r="V48" s="168">
        <v>98</v>
      </c>
      <c r="W48" s="169">
        <v>184</v>
      </c>
      <c r="X48" s="166">
        <v>24</v>
      </c>
      <c r="Y48" s="166">
        <v>9</v>
      </c>
      <c r="Z48" s="166">
        <v>18</v>
      </c>
      <c r="AA48" s="166">
        <v>218</v>
      </c>
      <c r="AB48" s="166">
        <v>16</v>
      </c>
      <c r="AC48" s="166">
        <v>26</v>
      </c>
      <c r="AD48" s="166">
        <v>10</v>
      </c>
      <c r="AE48" s="166">
        <v>15</v>
      </c>
      <c r="AF48" s="170">
        <v>3324</v>
      </c>
      <c r="AG48" s="189"/>
    </row>
    <row r="49" spans="1:33" ht="10.5" customHeight="1" x14ac:dyDescent="0.25">
      <c r="B49" s="165" t="s">
        <v>76</v>
      </c>
      <c r="C49" s="166">
        <v>29</v>
      </c>
      <c r="D49" s="166">
        <v>146</v>
      </c>
      <c r="E49" s="166">
        <v>16</v>
      </c>
      <c r="F49" s="166">
        <v>101</v>
      </c>
      <c r="G49" s="166">
        <v>30</v>
      </c>
      <c r="H49" s="166">
        <v>20</v>
      </c>
      <c r="I49" s="166">
        <v>360</v>
      </c>
      <c r="J49" s="166">
        <v>43</v>
      </c>
      <c r="K49" s="166">
        <v>725</v>
      </c>
      <c r="L49" s="166">
        <v>192</v>
      </c>
      <c r="M49" s="166">
        <v>159</v>
      </c>
      <c r="N49" s="166">
        <v>217</v>
      </c>
      <c r="O49" s="166">
        <v>66</v>
      </c>
      <c r="P49" s="166">
        <v>47</v>
      </c>
      <c r="Q49" s="166">
        <v>88</v>
      </c>
      <c r="R49" s="166">
        <v>77</v>
      </c>
      <c r="S49" s="166">
        <v>24</v>
      </c>
      <c r="T49" s="166">
        <v>47</v>
      </c>
      <c r="U49" s="167">
        <v>83</v>
      </c>
      <c r="V49" s="168">
        <v>90</v>
      </c>
      <c r="W49" s="169">
        <v>188</v>
      </c>
      <c r="X49" s="166">
        <v>24</v>
      </c>
      <c r="Y49" s="166">
        <v>9</v>
      </c>
      <c r="Z49" s="166">
        <v>18</v>
      </c>
      <c r="AA49" s="166">
        <v>196</v>
      </c>
      <c r="AB49" s="166">
        <v>0</v>
      </c>
      <c r="AC49" s="166">
        <v>22</v>
      </c>
      <c r="AD49" s="166">
        <v>0</v>
      </c>
      <c r="AE49" s="166">
        <v>15</v>
      </c>
      <c r="AF49" s="170">
        <v>3032</v>
      </c>
      <c r="AG49" s="149"/>
    </row>
    <row r="50" spans="1:33" ht="10.5" customHeight="1" thickBot="1" x14ac:dyDescent="0.3">
      <c r="B50" s="195" t="s">
        <v>651</v>
      </c>
      <c r="C50" s="190">
        <v>14</v>
      </c>
      <c r="D50" s="190">
        <v>181</v>
      </c>
      <c r="E50" s="190"/>
      <c r="F50" s="190">
        <v>94</v>
      </c>
      <c r="G50" s="190">
        <v>30</v>
      </c>
      <c r="H50" s="190">
        <v>40</v>
      </c>
      <c r="I50" s="190">
        <v>376</v>
      </c>
      <c r="J50" s="190">
        <v>49</v>
      </c>
      <c r="K50" s="190">
        <v>755</v>
      </c>
      <c r="L50" s="190">
        <v>208</v>
      </c>
      <c r="M50" s="190">
        <v>179</v>
      </c>
      <c r="N50" s="190">
        <v>285</v>
      </c>
      <c r="O50" s="190">
        <v>65</v>
      </c>
      <c r="P50" s="190">
        <v>68</v>
      </c>
      <c r="Q50" s="190">
        <v>85</v>
      </c>
      <c r="R50" s="190">
        <v>81</v>
      </c>
      <c r="S50" s="190">
        <v>22</v>
      </c>
      <c r="T50" s="190">
        <v>47</v>
      </c>
      <c r="U50" s="191">
        <v>55</v>
      </c>
      <c r="V50" s="192">
        <v>8</v>
      </c>
      <c r="W50" s="193">
        <v>302</v>
      </c>
      <c r="X50" s="190">
        <v>24</v>
      </c>
      <c r="Y50" s="694">
        <v>27</v>
      </c>
      <c r="Z50" s="694"/>
      <c r="AA50" s="190">
        <v>229</v>
      </c>
      <c r="AB50" s="190">
        <v>16</v>
      </c>
      <c r="AC50" s="190">
        <v>26</v>
      </c>
      <c r="AD50" s="694">
        <v>34</v>
      </c>
      <c r="AE50" s="686"/>
      <c r="AF50" s="194">
        <v>3300</v>
      </c>
      <c r="AG50" s="149"/>
    </row>
    <row r="51" spans="1:33" ht="10.5" hidden="1" customHeight="1" thickBot="1" x14ac:dyDescent="0.3">
      <c r="B51" s="195" t="s">
        <v>81</v>
      </c>
      <c r="C51" s="190">
        <v>14</v>
      </c>
      <c r="D51" s="190">
        <v>181</v>
      </c>
      <c r="E51" s="190"/>
      <c r="F51" s="190">
        <v>94</v>
      </c>
      <c r="G51" s="190">
        <v>30</v>
      </c>
      <c r="H51" s="190">
        <v>40</v>
      </c>
      <c r="I51" s="190">
        <v>376</v>
      </c>
      <c r="J51" s="190">
        <v>49</v>
      </c>
      <c r="K51" s="190">
        <v>755</v>
      </c>
      <c r="L51" s="190">
        <v>208</v>
      </c>
      <c r="M51" s="190">
        <v>179</v>
      </c>
      <c r="N51" s="190">
        <v>285</v>
      </c>
      <c r="O51" s="190">
        <v>65</v>
      </c>
      <c r="P51" s="190">
        <v>68</v>
      </c>
      <c r="Q51" s="190">
        <v>85</v>
      </c>
      <c r="R51" s="190">
        <v>81</v>
      </c>
      <c r="S51" s="190">
        <v>22</v>
      </c>
      <c r="T51" s="190">
        <v>47</v>
      </c>
      <c r="U51" s="191">
        <v>55</v>
      </c>
      <c r="V51" s="192">
        <v>8</v>
      </c>
      <c r="W51" s="193">
        <v>302</v>
      </c>
      <c r="X51" s="190">
        <v>24</v>
      </c>
      <c r="Y51" s="190">
        <v>27</v>
      </c>
      <c r="Z51" s="460"/>
      <c r="AA51" s="190">
        <v>229</v>
      </c>
      <c r="AB51" s="190">
        <v>16</v>
      </c>
      <c r="AC51" s="190">
        <v>26</v>
      </c>
      <c r="AD51" s="190">
        <v>34</v>
      </c>
      <c r="AE51" s="190"/>
      <c r="AF51" s="194">
        <v>3300</v>
      </c>
      <c r="AG51" s="149"/>
    </row>
    <row r="52" spans="1:33" ht="10.5" customHeight="1" thickBot="1" x14ac:dyDescent="0.3">
      <c r="B52" s="171" t="s">
        <v>614</v>
      </c>
      <c r="C52" s="190">
        <v>8</v>
      </c>
      <c r="D52" s="190">
        <v>154</v>
      </c>
      <c r="E52" s="190">
        <v>20</v>
      </c>
      <c r="F52" s="190">
        <v>89</v>
      </c>
      <c r="G52" s="190">
        <v>27</v>
      </c>
      <c r="H52" s="190">
        <v>42</v>
      </c>
      <c r="I52" s="190">
        <v>345</v>
      </c>
      <c r="J52" s="190">
        <v>41</v>
      </c>
      <c r="K52" s="190">
        <v>656</v>
      </c>
      <c r="L52" s="190">
        <v>190</v>
      </c>
      <c r="M52" s="190">
        <v>157</v>
      </c>
      <c r="N52" s="190">
        <v>228</v>
      </c>
      <c r="O52" s="190">
        <v>52</v>
      </c>
      <c r="P52" s="190">
        <v>58</v>
      </c>
      <c r="Q52" s="190">
        <v>81</v>
      </c>
      <c r="R52" s="190">
        <v>73</v>
      </c>
      <c r="S52" s="190">
        <v>20</v>
      </c>
      <c r="T52" s="190">
        <v>45</v>
      </c>
      <c r="U52" s="191">
        <v>0</v>
      </c>
      <c r="V52" s="192">
        <v>0</v>
      </c>
      <c r="W52" s="193">
        <v>344</v>
      </c>
      <c r="X52" s="190">
        <v>24</v>
      </c>
      <c r="Y52" s="694">
        <v>27</v>
      </c>
      <c r="Z52" s="701"/>
      <c r="AA52" s="190">
        <v>272</v>
      </c>
      <c r="AB52" s="190">
        <v>16</v>
      </c>
      <c r="AC52" s="190">
        <v>32</v>
      </c>
      <c r="AD52" s="190">
        <v>0</v>
      </c>
      <c r="AE52" s="190">
        <v>16</v>
      </c>
      <c r="AF52" s="194">
        <f>SUM(C52:AE52)</f>
        <v>3017</v>
      </c>
      <c r="AG52" s="201"/>
    </row>
    <row r="53" spans="1:33" s="206" customFormat="1" ht="10.5" customHeight="1" x14ac:dyDescent="0.25">
      <c r="A53" s="202"/>
      <c r="B53" s="642" t="s">
        <v>652</v>
      </c>
      <c r="C53" s="281" t="s">
        <v>653</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558</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B56" s="405"/>
      <c r="C56" s="207" t="s">
        <v>654</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C57" s="207" t="s">
        <v>655</v>
      </c>
      <c r="AC57" s="148"/>
      <c r="AD57" s="148"/>
      <c r="AE57" s="148"/>
    </row>
    <row r="58" spans="1:33" ht="10.5" customHeight="1" x14ac:dyDescent="0.25">
      <c r="C58" s="282" t="s">
        <v>656</v>
      </c>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104</v>
      </c>
      <c r="V61" s="23" t="s">
        <v>105</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15">
      <c r="B63" s="342" t="s">
        <v>113</v>
      </c>
      <c r="C63" s="345">
        <v>1</v>
      </c>
      <c r="D63" s="184">
        <v>1</v>
      </c>
      <c r="E63" s="184">
        <v>1</v>
      </c>
      <c r="F63" s="184">
        <v>1</v>
      </c>
      <c r="G63" s="184">
        <v>1</v>
      </c>
      <c r="H63" s="184">
        <v>1</v>
      </c>
      <c r="I63" s="184">
        <v>1</v>
      </c>
      <c r="J63" s="184">
        <v>1</v>
      </c>
      <c r="K63" s="184">
        <v>1</v>
      </c>
      <c r="L63" s="184">
        <v>1</v>
      </c>
      <c r="M63" s="188">
        <v>1</v>
      </c>
      <c r="N63" s="215">
        <v>1</v>
      </c>
      <c r="O63" s="216">
        <v>1</v>
      </c>
      <c r="P63" s="216">
        <v>0</v>
      </c>
      <c r="Q63" s="216">
        <v>1</v>
      </c>
      <c r="R63" s="216">
        <v>0</v>
      </c>
      <c r="S63" s="217">
        <v>1</v>
      </c>
      <c r="T63" s="184">
        <v>0</v>
      </c>
      <c r="U63" s="184">
        <v>0</v>
      </c>
      <c r="V63" s="461">
        <v>1</v>
      </c>
      <c r="W63" s="184">
        <v>0</v>
      </c>
      <c r="X63" s="188">
        <v>0</v>
      </c>
      <c r="Y63" s="218"/>
      <c r="Z63" s="219"/>
      <c r="AA63" s="220"/>
    </row>
    <row r="64" spans="1:33" ht="10.5" customHeight="1" x14ac:dyDescent="0.25">
      <c r="B64" s="221" t="s">
        <v>114</v>
      </c>
      <c r="C64" s="222"/>
      <c r="D64" s="223">
        <v>1</v>
      </c>
      <c r="E64" s="223">
        <v>1</v>
      </c>
      <c r="F64" s="406">
        <v>1</v>
      </c>
      <c r="G64" s="224"/>
      <c r="H64" s="224"/>
      <c r="I64" s="223">
        <v>0</v>
      </c>
      <c r="J64" s="223">
        <v>1</v>
      </c>
      <c r="K64" s="223">
        <v>1</v>
      </c>
      <c r="L64" s="223">
        <v>1</v>
      </c>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v>0</v>
      </c>
      <c r="G65" s="224"/>
      <c r="H65" s="224"/>
      <c r="I65" s="224"/>
      <c r="J65" s="223"/>
      <c r="K65" s="223">
        <v>0</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2</v>
      </c>
      <c r="Z66" s="223">
        <v>2</v>
      </c>
      <c r="AA66" s="228">
        <v>0</v>
      </c>
    </row>
    <row r="67" spans="2:27" ht="10.5" customHeight="1" thickBot="1" x14ac:dyDescent="0.2">
      <c r="B67" s="229" t="s">
        <v>117</v>
      </c>
      <c r="C67" s="230">
        <v>1</v>
      </c>
      <c r="D67" s="231">
        <v>1</v>
      </c>
      <c r="E67" s="231">
        <v>1</v>
      </c>
      <c r="F67" s="231">
        <v>1</v>
      </c>
      <c r="G67" s="231" t="s">
        <v>53</v>
      </c>
      <c r="H67" s="231">
        <v>2</v>
      </c>
      <c r="I67" s="231">
        <v>1</v>
      </c>
      <c r="J67" s="231" t="s">
        <v>53</v>
      </c>
      <c r="K67" s="231" t="s">
        <v>53</v>
      </c>
      <c r="L67" s="231" t="s">
        <v>53</v>
      </c>
      <c r="M67" s="232" t="s">
        <v>53</v>
      </c>
      <c r="N67" s="230" t="s">
        <v>53</v>
      </c>
      <c r="O67" s="231" t="s">
        <v>53</v>
      </c>
      <c r="P67" s="231">
        <v>0</v>
      </c>
      <c r="Q67" s="231">
        <v>1</v>
      </c>
      <c r="R67" s="231">
        <v>0</v>
      </c>
      <c r="S67" s="232">
        <v>1</v>
      </c>
      <c r="T67" s="233" t="s">
        <v>53</v>
      </c>
      <c r="U67" s="233" t="s">
        <v>53</v>
      </c>
      <c r="V67" s="233">
        <v>1</v>
      </c>
      <c r="W67" s="233" t="s">
        <v>53</v>
      </c>
      <c r="X67" s="234" t="s">
        <v>53</v>
      </c>
      <c r="Y67" s="235"/>
      <c r="Z67" s="236"/>
      <c r="AA67" s="237"/>
    </row>
    <row r="68" spans="2:27" ht="10.5" customHeight="1" x14ac:dyDescent="0.25">
      <c r="B68" s="238" t="s">
        <v>118</v>
      </c>
      <c r="C68" s="222"/>
      <c r="D68" s="223">
        <v>1</v>
      </c>
      <c r="E68" s="223">
        <v>1</v>
      </c>
      <c r="F68" s="223">
        <v>1</v>
      </c>
      <c r="G68" s="224"/>
      <c r="H68" s="462"/>
      <c r="I68" s="223"/>
      <c r="J68" s="223" t="s">
        <v>53</v>
      </c>
      <c r="K68" s="223" t="s">
        <v>53</v>
      </c>
      <c r="L68" s="223" t="s">
        <v>53</v>
      </c>
      <c r="M68" s="225"/>
      <c r="N68" s="222"/>
      <c r="O68" s="224"/>
      <c r="P68" s="224"/>
      <c r="Q68" s="224"/>
      <c r="R68" s="224"/>
      <c r="S68" s="225"/>
      <c r="T68" s="222"/>
      <c r="U68" s="224"/>
      <c r="V68" s="224"/>
      <c r="W68" s="224"/>
      <c r="X68" s="225"/>
      <c r="Y68" s="222"/>
      <c r="Z68" s="224"/>
      <c r="AA68" s="239"/>
    </row>
    <row r="69" spans="2:27" ht="10.5" customHeight="1" thickBot="1" x14ac:dyDescent="0.3">
      <c r="B69" s="238" t="s">
        <v>119</v>
      </c>
      <c r="C69" s="240"/>
      <c r="D69" s="463" t="s">
        <v>53</v>
      </c>
      <c r="E69" s="463" t="s">
        <v>53</v>
      </c>
      <c r="F69" s="463" t="s">
        <v>53</v>
      </c>
      <c r="G69" s="241"/>
      <c r="H69" s="241"/>
      <c r="I69" s="241"/>
      <c r="J69" s="463" t="s">
        <v>53</v>
      </c>
      <c r="K69" s="463" t="s">
        <v>53</v>
      </c>
      <c r="L69" s="463" t="s">
        <v>53</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2</v>
      </c>
      <c r="Z70" s="250">
        <v>2</v>
      </c>
      <c r="AA70" s="251">
        <v>0</v>
      </c>
    </row>
    <row r="71" spans="2:27" ht="10.5" customHeight="1" thickBot="1" x14ac:dyDescent="0.2">
      <c r="B71" s="229" t="s">
        <v>121</v>
      </c>
      <c r="C71" s="230">
        <v>1</v>
      </c>
      <c r="D71" s="231">
        <v>1</v>
      </c>
      <c r="E71" s="231">
        <v>1</v>
      </c>
      <c r="F71" s="231">
        <v>1</v>
      </c>
      <c r="G71" s="231">
        <v>1</v>
      </c>
      <c r="H71" s="231">
        <v>1</v>
      </c>
      <c r="I71" s="231">
        <v>1</v>
      </c>
      <c r="J71" s="231">
        <v>1</v>
      </c>
      <c r="K71" s="231">
        <v>1</v>
      </c>
      <c r="L71" s="231">
        <v>1</v>
      </c>
      <c r="M71" s="232">
        <v>1</v>
      </c>
      <c r="N71" s="230">
        <v>1</v>
      </c>
      <c r="O71" s="231">
        <v>1</v>
      </c>
      <c r="P71" s="231"/>
      <c r="Q71" s="231">
        <v>1</v>
      </c>
      <c r="R71" s="231"/>
      <c r="S71" s="232">
        <v>1</v>
      </c>
      <c r="T71" s="233" t="s">
        <v>53</v>
      </c>
      <c r="U71" s="233" t="s">
        <v>53</v>
      </c>
      <c r="V71" s="233">
        <v>1</v>
      </c>
      <c r="W71" s="233" t="s">
        <v>53</v>
      </c>
      <c r="X71" s="234" t="s">
        <v>53</v>
      </c>
      <c r="Y71" s="235"/>
      <c r="Z71" s="236"/>
      <c r="AA71" s="237"/>
    </row>
    <row r="72" spans="2:27" ht="10.5" customHeight="1" x14ac:dyDescent="0.25">
      <c r="B72" s="238" t="s">
        <v>122</v>
      </c>
      <c r="C72" s="222"/>
      <c r="D72" s="223">
        <v>1</v>
      </c>
      <c r="E72" s="223">
        <v>1</v>
      </c>
      <c r="F72" s="223">
        <v>1</v>
      </c>
      <c r="G72" s="224"/>
      <c r="H72" s="462"/>
      <c r="I72" s="223"/>
      <c r="J72" s="223">
        <v>1</v>
      </c>
      <c r="K72" s="223">
        <v>1</v>
      </c>
      <c r="L72" s="223">
        <v>1</v>
      </c>
      <c r="M72" s="225"/>
      <c r="N72" s="222"/>
      <c r="O72" s="224"/>
      <c r="P72" s="224"/>
      <c r="Q72" s="224"/>
      <c r="R72" s="224"/>
      <c r="S72" s="225"/>
      <c r="T72" s="222"/>
      <c r="U72" s="224"/>
      <c r="V72" s="224"/>
      <c r="W72" s="224"/>
      <c r="X72" s="225"/>
      <c r="Y72" s="222"/>
      <c r="Z72" s="224"/>
      <c r="AA72" s="239"/>
    </row>
    <row r="73" spans="2:27" ht="10.5" customHeight="1" thickBot="1" x14ac:dyDescent="0.3">
      <c r="B73" s="238" t="s">
        <v>123</v>
      </c>
      <c r="C73" s="240"/>
      <c r="D73" s="463" t="s">
        <v>53</v>
      </c>
      <c r="E73" s="463" t="s">
        <v>53</v>
      </c>
      <c r="F73" s="463" t="s">
        <v>53</v>
      </c>
      <c r="G73" s="241"/>
      <c r="H73" s="241"/>
      <c r="I73" s="241"/>
      <c r="J73" s="463" t="s">
        <v>53</v>
      </c>
      <c r="K73" s="463" t="s">
        <v>53</v>
      </c>
      <c r="L73" s="463" t="s">
        <v>53</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2</v>
      </c>
      <c r="Z74" s="250">
        <v>2</v>
      </c>
      <c r="AA74" s="251">
        <v>0</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14</v>
      </c>
      <c r="Z77" s="223">
        <v>22</v>
      </c>
      <c r="AA77" s="228">
        <v>0</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t="s">
        <v>53</v>
      </c>
      <c r="Z79" s="278" t="s">
        <v>53</v>
      </c>
      <c r="AA79" s="279" t="s">
        <v>53</v>
      </c>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14</v>
      </c>
      <c r="Z81" s="278">
        <v>26</v>
      </c>
      <c r="AA81" s="279">
        <v>0</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657</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2"/>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138</v>
      </c>
      <c r="D89" s="663"/>
      <c r="E89" s="664" t="s">
        <v>658</v>
      </c>
      <c r="F89" s="663"/>
      <c r="G89" s="664" t="s">
        <v>570</v>
      </c>
      <c r="H89" s="663"/>
      <c r="I89" s="664" t="s">
        <v>659</v>
      </c>
      <c r="J89" s="663"/>
      <c r="K89" s="664" t="s">
        <v>141</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572</v>
      </c>
      <c r="W90" s="288" t="s">
        <v>573</v>
      </c>
    </row>
    <row r="91" spans="1:31" ht="9.75" customHeight="1" x14ac:dyDescent="0.25">
      <c r="A91" s="290"/>
      <c r="B91" s="291" t="s">
        <v>633</v>
      </c>
      <c r="C91" s="347">
        <v>11</v>
      </c>
      <c r="D91" s="346">
        <v>11</v>
      </c>
      <c r="E91" s="347">
        <v>6</v>
      </c>
      <c r="F91" s="346">
        <v>6</v>
      </c>
      <c r="G91" s="347">
        <v>6</v>
      </c>
      <c r="H91" s="346">
        <v>6</v>
      </c>
      <c r="I91" s="347">
        <v>3</v>
      </c>
      <c r="J91" s="346">
        <v>4</v>
      </c>
      <c r="K91" s="347">
        <v>3</v>
      </c>
      <c r="L91" s="346">
        <v>3</v>
      </c>
      <c r="M91" s="347">
        <v>2</v>
      </c>
      <c r="N91" s="188">
        <v>2</v>
      </c>
      <c r="P91" s="671" t="s">
        <v>149</v>
      </c>
      <c r="Q91" s="672"/>
      <c r="R91" s="672"/>
      <c r="S91" s="672"/>
      <c r="T91" s="673"/>
      <c r="U91" s="162">
        <v>26</v>
      </c>
      <c r="V91" s="410">
        <v>26</v>
      </c>
      <c r="W91" s="410">
        <v>29</v>
      </c>
    </row>
    <row r="92" spans="1:31" x14ac:dyDescent="0.25">
      <c r="B92" s="294" t="s">
        <v>150</v>
      </c>
      <c r="C92" s="295">
        <v>8</v>
      </c>
      <c r="D92" s="296">
        <v>5</v>
      </c>
      <c r="E92" s="295">
        <v>10</v>
      </c>
      <c r="F92" s="296">
        <v>3</v>
      </c>
      <c r="G92" s="295">
        <v>0</v>
      </c>
      <c r="H92" s="296">
        <v>0</v>
      </c>
      <c r="I92" s="295">
        <v>0</v>
      </c>
      <c r="J92" s="296">
        <v>0</v>
      </c>
      <c r="K92" s="295">
        <v>1</v>
      </c>
      <c r="L92" s="296">
        <v>0</v>
      </c>
      <c r="M92" s="295">
        <v>0</v>
      </c>
      <c r="N92" s="217">
        <v>0</v>
      </c>
      <c r="P92" s="674" t="s">
        <v>151</v>
      </c>
      <c r="Q92" s="675"/>
      <c r="R92" s="675"/>
      <c r="S92" s="675"/>
      <c r="T92" s="676"/>
      <c r="U92" s="168">
        <v>41</v>
      </c>
      <c r="V92" s="411" t="s">
        <v>38</v>
      </c>
      <c r="W92" s="411">
        <v>41</v>
      </c>
    </row>
    <row r="93" spans="1:31" ht="9.75" thickBot="1" x14ac:dyDescent="0.3">
      <c r="B93" s="298" t="s">
        <v>152</v>
      </c>
      <c r="C93" s="299">
        <v>19</v>
      </c>
      <c r="D93" s="174">
        <v>16</v>
      </c>
      <c r="E93" s="299">
        <v>16</v>
      </c>
      <c r="F93" s="174">
        <v>9</v>
      </c>
      <c r="G93" s="299">
        <v>6</v>
      </c>
      <c r="H93" s="174">
        <v>6</v>
      </c>
      <c r="I93" s="299">
        <v>3</v>
      </c>
      <c r="J93" s="174">
        <v>4</v>
      </c>
      <c r="K93" s="299">
        <v>4</v>
      </c>
      <c r="L93" s="174">
        <v>3</v>
      </c>
      <c r="M93" s="299">
        <v>2</v>
      </c>
      <c r="N93" s="175">
        <v>2</v>
      </c>
      <c r="P93" s="677" t="s">
        <v>153</v>
      </c>
      <c r="Q93" s="678"/>
      <c r="R93" s="678"/>
      <c r="S93" s="678"/>
      <c r="T93" s="679"/>
      <c r="U93" s="174">
        <v>67</v>
      </c>
      <c r="V93" s="412" t="s">
        <v>38</v>
      </c>
      <c r="W93" s="412">
        <v>70</v>
      </c>
    </row>
    <row r="94" spans="1:31" ht="10.5" customHeight="1" x14ac:dyDescent="0.25">
      <c r="B94" s="301" t="s">
        <v>660</v>
      </c>
    </row>
    <row r="95" spans="1:31" ht="10.5" customHeight="1" x14ac:dyDescent="0.25">
      <c r="B95" s="301" t="s">
        <v>661</v>
      </c>
    </row>
    <row r="96" spans="1:31" ht="10.5" customHeight="1" x14ac:dyDescent="0.25">
      <c r="B96" s="301" t="s">
        <v>662</v>
      </c>
    </row>
    <row r="97" spans="2:29" ht="10.5" customHeight="1" x14ac:dyDescent="0.25">
      <c r="B97" s="301" t="s">
        <v>663</v>
      </c>
    </row>
    <row r="98" spans="2:29" ht="10.5" customHeight="1" x14ac:dyDescent="0.25">
      <c r="B98" s="301" t="s">
        <v>664</v>
      </c>
    </row>
    <row r="99" spans="2:29" ht="10.5" customHeight="1" x14ac:dyDescent="0.25">
      <c r="B99" s="301"/>
    </row>
    <row r="100" spans="2:29" ht="10.5" customHeight="1" x14ac:dyDescent="0.25">
      <c r="B100" s="301"/>
    </row>
    <row r="101" spans="2:29" ht="10.5" customHeight="1" x14ac:dyDescent="0.25">
      <c r="B101" s="301"/>
    </row>
    <row r="102" spans="2:29" ht="9.9499999999999993" customHeight="1" x14ac:dyDescent="0.25">
      <c r="B102" s="301"/>
    </row>
    <row r="104" spans="2:29" ht="15" customHeight="1" x14ac:dyDescent="0.25">
      <c r="B104" s="303" t="s">
        <v>581</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643</v>
      </c>
      <c r="L105" s="303" t="s">
        <v>642</v>
      </c>
      <c r="M105" s="304"/>
      <c r="N105" s="304"/>
      <c r="O105" s="304"/>
    </row>
  </sheetData>
  <mergeCells count="36">
    <mergeCell ref="P92:T92"/>
    <mergeCell ref="P93:T93"/>
    <mergeCell ref="P90:T90"/>
    <mergeCell ref="P91:T91"/>
    <mergeCell ref="B88:B89"/>
    <mergeCell ref="P88:T89"/>
    <mergeCell ref="C89:D89"/>
    <mergeCell ref="E89:F89"/>
    <mergeCell ref="G89:H89"/>
    <mergeCell ref="C62:AA62"/>
    <mergeCell ref="C75:AA75"/>
    <mergeCell ref="I89:J89"/>
    <mergeCell ref="K89:L89"/>
    <mergeCell ref="M89:N89"/>
    <mergeCell ref="U89:W89"/>
    <mergeCell ref="Y45:Z45"/>
    <mergeCell ref="Y50:Z50"/>
    <mergeCell ref="AD50:AE50"/>
    <mergeCell ref="Y52:Z52"/>
    <mergeCell ref="B60:F60"/>
    <mergeCell ref="N60:X60"/>
    <mergeCell ref="Y60:AA60"/>
    <mergeCell ref="B53:B54"/>
    <mergeCell ref="B40:F40"/>
    <mergeCell ref="F34:G34"/>
    <mergeCell ref="B6:C6"/>
    <mergeCell ref="B10:C10"/>
    <mergeCell ref="B11:C11"/>
    <mergeCell ref="B12:C12"/>
    <mergeCell ref="B15:C15"/>
    <mergeCell ref="B21:C21"/>
    <mergeCell ref="B26:C26"/>
    <mergeCell ref="B30:C30"/>
    <mergeCell ref="B31:C31"/>
    <mergeCell ref="B32:C32"/>
    <mergeCell ref="B33:C33"/>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3" max="3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topLeftCell="A2"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44.5703125" style="1" customWidth="1"/>
    <col min="3" max="3" width="7.5703125" style="1" customWidth="1"/>
    <col min="4" max="4" width="6.7109375" style="1" customWidth="1"/>
    <col min="5" max="5" width="5" style="1" customWidth="1"/>
    <col min="6" max="7" width="6.42578125" style="1" customWidth="1"/>
    <col min="8" max="8" width="7.5703125" style="1" customWidth="1"/>
    <col min="9" max="9" width="4.7109375" style="1" customWidth="1"/>
    <col min="10" max="11" width="4.85546875" style="1" customWidth="1"/>
    <col min="12" max="12" width="4.7109375" style="1" customWidth="1"/>
    <col min="13" max="13" width="5.85546875" style="1" customWidth="1"/>
    <col min="14" max="19" width="4.7109375" style="1" customWidth="1"/>
    <col min="20" max="20" width="4.28515625" style="1" customWidth="1"/>
    <col min="21" max="23" width="4.7109375" style="1" customWidth="1"/>
    <col min="24" max="24" width="4.28515625" style="1" customWidth="1"/>
    <col min="25" max="26" width="5.28515625" style="1" customWidth="1"/>
    <col min="27" max="27" width="4.85546875" style="1" customWidth="1"/>
    <col min="28" max="31" width="4.140625" style="1" customWidth="1"/>
    <col min="32" max="32" width="5.140625" style="1" customWidth="1"/>
    <col min="33" max="33" width="6.140625" style="1" customWidth="1"/>
    <col min="34" max="34" width="2.7109375" style="1" customWidth="1"/>
    <col min="35" max="16384" width="11.42578125" style="1"/>
  </cols>
  <sheetData>
    <row r="1" spans="2:33" ht="3" customHeight="1" x14ac:dyDescent="0.25"/>
    <row r="2" spans="2:33" ht="12.75" customHeight="1" x14ac:dyDescent="0.25">
      <c r="B2" s="2" t="s">
        <v>665</v>
      </c>
      <c r="C2" s="3"/>
      <c r="D2" s="4"/>
      <c r="E2" s="4"/>
      <c r="F2" s="4"/>
      <c r="AF2" s="5"/>
    </row>
    <row r="3" spans="2:33" ht="8.25" customHeight="1" x14ac:dyDescent="0.25">
      <c r="B3" s="6"/>
      <c r="C3" s="6"/>
      <c r="M3" s="207" t="s">
        <v>666</v>
      </c>
    </row>
    <row r="4" spans="2:33" ht="8.25" customHeight="1" x14ac:dyDescent="0.25">
      <c r="B4" s="8" t="s">
        <v>2</v>
      </c>
      <c r="C4" s="8"/>
      <c r="H4" s="9"/>
      <c r="I4" s="10" t="s">
        <v>3</v>
      </c>
      <c r="M4" s="207" t="s">
        <v>667</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0</v>
      </c>
      <c r="E9" s="40" t="s">
        <v>38</v>
      </c>
      <c r="F9" s="39">
        <v>36.703482601150704</v>
      </c>
      <c r="G9" s="39" t="s">
        <v>53</v>
      </c>
      <c r="H9" s="39">
        <v>1.9642775389346001</v>
      </c>
      <c r="I9" s="39">
        <v>86.860992210484994</v>
      </c>
      <c r="J9" s="40" t="s">
        <v>38</v>
      </c>
      <c r="K9" s="39">
        <v>141.66263806255699</v>
      </c>
      <c r="L9" s="39">
        <v>36.114761709042995</v>
      </c>
      <c r="M9" s="39">
        <v>23.868309796218</v>
      </c>
      <c r="N9" s="39">
        <v>17.144788234418698</v>
      </c>
      <c r="O9" s="39">
        <v>26.359790703186999</v>
      </c>
      <c r="P9" s="39">
        <v>33.079993004696</v>
      </c>
      <c r="Q9" s="39">
        <v>12.277371751467101</v>
      </c>
      <c r="R9" s="39">
        <v>6.894015850794899</v>
      </c>
      <c r="S9" s="39" t="s">
        <v>53</v>
      </c>
      <c r="T9" s="39">
        <v>11.618833555912101</v>
      </c>
      <c r="U9" s="41">
        <v>6.6418699032188</v>
      </c>
      <c r="V9" s="42">
        <v>41.419088714307001</v>
      </c>
      <c r="W9" s="43">
        <v>9.9943680994879998</v>
      </c>
      <c r="X9" s="41">
        <v>4.3603132670953002</v>
      </c>
      <c r="Y9" s="39">
        <v>14.047153392772</v>
      </c>
      <c r="Z9" s="40" t="s">
        <v>38</v>
      </c>
      <c r="AA9" s="40" t="s">
        <v>38</v>
      </c>
      <c r="AB9" s="40" t="s">
        <v>38</v>
      </c>
      <c r="AC9" s="40" t="s">
        <v>38</v>
      </c>
      <c r="AD9" s="40" t="s">
        <v>38</v>
      </c>
      <c r="AE9" s="40" t="s">
        <v>38</v>
      </c>
      <c r="AF9" s="44" t="s">
        <v>38</v>
      </c>
      <c r="AG9" s="45">
        <f>SUM(D9:AF9)</f>
        <v>511.01204839574513</v>
      </c>
    </row>
    <row r="10" spans="2:33" ht="12" customHeight="1" x14ac:dyDescent="0.25">
      <c r="B10" s="602" t="s">
        <v>39</v>
      </c>
      <c r="C10" s="603"/>
      <c r="D10" s="46">
        <v>594.21674623268996</v>
      </c>
      <c r="E10" s="47" t="s">
        <v>38</v>
      </c>
      <c r="F10" s="46">
        <v>39.266511775876999</v>
      </c>
      <c r="G10" s="46" t="s">
        <v>53</v>
      </c>
      <c r="H10" s="46">
        <v>0</v>
      </c>
      <c r="I10" s="46">
        <v>5.4982343650040004</v>
      </c>
      <c r="J10" s="47" t="s">
        <v>38</v>
      </c>
      <c r="K10" s="46">
        <v>78.722019116604997</v>
      </c>
      <c r="L10" s="46">
        <v>48.751400050953002</v>
      </c>
      <c r="M10" s="46">
        <v>16.804243748049998</v>
      </c>
      <c r="N10" s="46">
        <v>21.239225848429001</v>
      </c>
      <c r="O10" s="46">
        <v>30.874412441912</v>
      </c>
      <c r="P10" s="46">
        <v>52.428764450537003</v>
      </c>
      <c r="Q10" s="46">
        <v>29.800953596568998</v>
      </c>
      <c r="R10" s="46">
        <v>23.613754502631998</v>
      </c>
      <c r="S10" s="46" t="s">
        <v>53</v>
      </c>
      <c r="T10" s="46">
        <v>21.828739035289001</v>
      </c>
      <c r="U10" s="48">
        <v>28.014239512376999</v>
      </c>
      <c r="V10" s="49">
        <v>0</v>
      </c>
      <c r="W10" s="50">
        <v>0</v>
      </c>
      <c r="X10" s="48">
        <v>0.71013714889141999</v>
      </c>
      <c r="Y10" s="46">
        <v>404.75387077267499</v>
      </c>
      <c r="Z10" s="47" t="s">
        <v>38</v>
      </c>
      <c r="AA10" s="47" t="s">
        <v>38</v>
      </c>
      <c r="AB10" s="47" t="s">
        <v>38</v>
      </c>
      <c r="AC10" s="47" t="s">
        <v>38</v>
      </c>
      <c r="AD10" s="47" t="s">
        <v>38</v>
      </c>
      <c r="AE10" s="47" t="s">
        <v>38</v>
      </c>
      <c r="AF10" s="51" t="s">
        <v>38</v>
      </c>
      <c r="AG10" s="45">
        <f t="shared" ref="AG10:AG27" si="0">SUM(D10:AF10)</f>
        <v>1396.5232525984902</v>
      </c>
    </row>
    <row r="11" spans="2:33" ht="10.5" customHeight="1" x14ac:dyDescent="0.25">
      <c r="B11" s="604" t="s">
        <v>40</v>
      </c>
      <c r="C11" s="605"/>
      <c r="D11" s="46">
        <v>0</v>
      </c>
      <c r="E11" s="47" t="s">
        <v>38</v>
      </c>
      <c r="F11" s="46">
        <v>0</v>
      </c>
      <c r="G11" s="46" t="s">
        <v>53</v>
      </c>
      <c r="H11" s="46">
        <v>0</v>
      </c>
      <c r="I11" s="46">
        <v>0</v>
      </c>
      <c r="J11" s="47" t="s">
        <v>38</v>
      </c>
      <c r="K11" s="46">
        <v>0</v>
      </c>
      <c r="L11" s="46">
        <v>0</v>
      </c>
      <c r="M11" s="46">
        <v>0</v>
      </c>
      <c r="N11" s="46">
        <v>0</v>
      </c>
      <c r="O11" s="46">
        <v>0</v>
      </c>
      <c r="P11" s="46">
        <v>0</v>
      </c>
      <c r="Q11" s="46">
        <v>0</v>
      </c>
      <c r="R11" s="46">
        <v>0</v>
      </c>
      <c r="S11" s="46" t="s">
        <v>53</v>
      </c>
      <c r="T11" s="46">
        <v>0</v>
      </c>
      <c r="U11" s="48">
        <v>0</v>
      </c>
      <c r="V11" s="49">
        <v>0</v>
      </c>
      <c r="W11" s="50">
        <v>0</v>
      </c>
      <c r="X11" s="48">
        <v>0</v>
      </c>
      <c r="Y11" s="46">
        <v>0</v>
      </c>
      <c r="Z11" s="47" t="s">
        <v>38</v>
      </c>
      <c r="AA11" s="47" t="s">
        <v>38</v>
      </c>
      <c r="AB11" s="47" t="s">
        <v>38</v>
      </c>
      <c r="AC11" s="47" t="s">
        <v>38</v>
      </c>
      <c r="AD11" s="47" t="s">
        <v>38</v>
      </c>
      <c r="AE11" s="47" t="s">
        <v>38</v>
      </c>
      <c r="AF11" s="51" t="s">
        <v>38</v>
      </c>
      <c r="AG11" s="45">
        <f t="shared" si="0"/>
        <v>0</v>
      </c>
    </row>
    <row r="12" spans="2:33" ht="17.100000000000001" customHeight="1" x14ac:dyDescent="0.25">
      <c r="B12" s="606" t="s">
        <v>41</v>
      </c>
      <c r="C12" s="607"/>
      <c r="D12" s="46">
        <v>9.11</v>
      </c>
      <c r="E12" s="47" t="s">
        <v>38</v>
      </c>
      <c r="F12" s="46">
        <v>0</v>
      </c>
      <c r="G12" s="46" t="s">
        <v>53</v>
      </c>
      <c r="H12" s="46">
        <v>0</v>
      </c>
      <c r="I12" s="46">
        <v>1.89</v>
      </c>
      <c r="J12" s="47" t="s">
        <v>38</v>
      </c>
      <c r="K12" s="46">
        <v>8.56</v>
      </c>
      <c r="L12" s="46">
        <v>2.78</v>
      </c>
      <c r="M12" s="46">
        <v>2.78</v>
      </c>
      <c r="N12" s="46">
        <v>1.5</v>
      </c>
      <c r="O12" s="46">
        <v>2.2799999999999998</v>
      </c>
      <c r="P12" s="46">
        <v>2.5</v>
      </c>
      <c r="Q12" s="46">
        <v>2</v>
      </c>
      <c r="R12" s="46">
        <v>1.42</v>
      </c>
      <c r="S12" s="46" t="s">
        <v>53</v>
      </c>
      <c r="T12" s="46">
        <v>0</v>
      </c>
      <c r="U12" s="48">
        <v>4.21</v>
      </c>
      <c r="V12" s="49">
        <v>0</v>
      </c>
      <c r="W12" s="50">
        <v>0</v>
      </c>
      <c r="X12" s="46">
        <v>0</v>
      </c>
      <c r="Y12" s="46">
        <v>23.919999999999998</v>
      </c>
      <c r="Z12" s="47" t="s">
        <v>38</v>
      </c>
      <c r="AA12" s="47" t="s">
        <v>38</v>
      </c>
      <c r="AB12" s="47" t="s">
        <v>38</v>
      </c>
      <c r="AC12" s="47" t="s">
        <v>38</v>
      </c>
      <c r="AD12" s="47" t="s">
        <v>38</v>
      </c>
      <c r="AE12" s="47" t="s">
        <v>38</v>
      </c>
      <c r="AF12" s="47" t="s">
        <v>38</v>
      </c>
      <c r="AG12" s="52">
        <f t="shared" si="0"/>
        <v>62.95</v>
      </c>
    </row>
    <row r="13" spans="2:33" ht="10.5" customHeight="1" x14ac:dyDescent="0.25">
      <c r="B13" s="53"/>
      <c r="C13" s="54" t="s">
        <v>42</v>
      </c>
      <c r="D13" s="46">
        <v>603.32674623268997</v>
      </c>
      <c r="E13" s="47" t="s">
        <v>38</v>
      </c>
      <c r="F13" s="46">
        <v>75.969994377027703</v>
      </c>
      <c r="G13" s="46" t="s">
        <v>53</v>
      </c>
      <c r="H13" s="46">
        <v>1.9642775389346001</v>
      </c>
      <c r="I13" s="46">
        <v>94.24922657548899</v>
      </c>
      <c r="J13" s="47" t="s">
        <v>38</v>
      </c>
      <c r="K13" s="46">
        <v>228.94465717916199</v>
      </c>
      <c r="L13" s="46">
        <v>87.646161759996005</v>
      </c>
      <c r="M13" s="46">
        <v>43.452553544268</v>
      </c>
      <c r="N13" s="46">
        <v>39.884014082847699</v>
      </c>
      <c r="O13" s="46">
        <v>59.514203145099003</v>
      </c>
      <c r="P13" s="46">
        <v>88.008757455232995</v>
      </c>
      <c r="Q13" s="46">
        <v>44.078325348036103</v>
      </c>
      <c r="R13" s="46">
        <v>31.927770353426901</v>
      </c>
      <c r="S13" s="46" t="s">
        <v>53</v>
      </c>
      <c r="T13" s="46">
        <v>33.447572591201101</v>
      </c>
      <c r="U13" s="48">
        <v>38.866109415595801</v>
      </c>
      <c r="V13" s="49">
        <v>41.419088714307001</v>
      </c>
      <c r="W13" s="50">
        <v>9.9943680994879998</v>
      </c>
      <c r="X13" s="48">
        <v>5.0704504159867199</v>
      </c>
      <c r="Y13" s="46">
        <v>442.72102416544698</v>
      </c>
      <c r="Z13" s="47" t="s">
        <v>38</v>
      </c>
      <c r="AA13" s="47" t="s">
        <v>38</v>
      </c>
      <c r="AB13" s="47" t="s">
        <v>38</v>
      </c>
      <c r="AC13" s="47" t="s">
        <v>38</v>
      </c>
      <c r="AD13" s="47" t="s">
        <v>38</v>
      </c>
      <c r="AE13" s="47" t="s">
        <v>38</v>
      </c>
      <c r="AF13" s="51" t="s">
        <v>38</v>
      </c>
      <c r="AG13" s="45">
        <f t="shared" si="0"/>
        <v>1970.4853009942356</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12.175673999521001</v>
      </c>
      <c r="E15" s="65" t="s">
        <v>38</v>
      </c>
      <c r="F15" s="64">
        <v>6.1630119125810001</v>
      </c>
      <c r="G15" s="64" t="s">
        <v>53</v>
      </c>
      <c r="H15" s="64">
        <v>0.13390762859696001</v>
      </c>
      <c r="I15" s="64">
        <v>4.2653736580375003</v>
      </c>
      <c r="J15" s="65" t="s">
        <v>38</v>
      </c>
      <c r="K15" s="64">
        <v>8.7686630739601998</v>
      </c>
      <c r="L15" s="64">
        <v>22.420236291285999</v>
      </c>
      <c r="M15" s="64">
        <v>3.1954472721439</v>
      </c>
      <c r="N15" s="64">
        <v>3.0346883680929002</v>
      </c>
      <c r="O15" s="64">
        <v>5.0624861122022002</v>
      </c>
      <c r="P15" s="64">
        <v>8.9584633114168</v>
      </c>
      <c r="Q15" s="64">
        <v>3.6265035261356</v>
      </c>
      <c r="R15" s="64">
        <v>2.5697279415723999</v>
      </c>
      <c r="S15" s="64" t="s">
        <v>53</v>
      </c>
      <c r="T15" s="64">
        <v>0.29992768389912</v>
      </c>
      <c r="U15" s="66">
        <v>3.2953010744023001</v>
      </c>
      <c r="V15" s="67">
        <v>1.4629201948052</v>
      </c>
      <c r="W15" s="68">
        <v>0</v>
      </c>
      <c r="X15" s="66">
        <v>5.0158112187460996E-3</v>
      </c>
      <c r="Y15" s="64">
        <v>43.985241608450103</v>
      </c>
      <c r="Z15" s="65" t="s">
        <v>38</v>
      </c>
      <c r="AA15" s="65" t="s">
        <v>38</v>
      </c>
      <c r="AB15" s="65" t="s">
        <v>38</v>
      </c>
      <c r="AC15" s="65" t="s">
        <v>38</v>
      </c>
      <c r="AD15" s="65" t="s">
        <v>38</v>
      </c>
      <c r="AE15" s="65" t="s">
        <v>38</v>
      </c>
      <c r="AF15" s="69" t="s">
        <v>38</v>
      </c>
      <c r="AG15" s="70">
        <f t="shared" si="0"/>
        <v>129.42258946832192</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602</v>
      </c>
      <c r="E17" s="102" t="s">
        <v>38</v>
      </c>
      <c r="F17" s="46">
        <v>35</v>
      </c>
      <c r="G17" s="46" t="s">
        <v>53</v>
      </c>
      <c r="H17" s="46">
        <v>0</v>
      </c>
      <c r="I17" s="46">
        <v>0</v>
      </c>
      <c r="J17" s="102" t="s">
        <v>38</v>
      </c>
      <c r="K17" s="46">
        <v>55</v>
      </c>
      <c r="L17" s="46">
        <v>53</v>
      </c>
      <c r="M17" s="46">
        <v>15</v>
      </c>
      <c r="N17" s="46">
        <v>18</v>
      </c>
      <c r="O17" s="46">
        <v>27</v>
      </c>
      <c r="P17" s="46">
        <v>44</v>
      </c>
      <c r="Q17" s="46">
        <v>29</v>
      </c>
      <c r="R17" s="46">
        <v>21</v>
      </c>
      <c r="S17" s="46" t="s">
        <v>53</v>
      </c>
      <c r="T17" s="46">
        <v>19</v>
      </c>
      <c r="U17" s="48">
        <v>23</v>
      </c>
      <c r="V17" s="49">
        <v>0</v>
      </c>
      <c r="W17" s="50">
        <v>0</v>
      </c>
      <c r="X17" s="48">
        <v>0</v>
      </c>
      <c r="Y17" s="46">
        <v>380</v>
      </c>
      <c r="Z17" s="102" t="s">
        <v>38</v>
      </c>
      <c r="AA17" s="102" t="s">
        <v>38</v>
      </c>
      <c r="AB17" s="102" t="s">
        <v>38</v>
      </c>
      <c r="AC17" s="102" t="s">
        <v>38</v>
      </c>
      <c r="AD17" s="102" t="s">
        <v>38</v>
      </c>
      <c r="AE17" s="102" t="s">
        <v>38</v>
      </c>
      <c r="AF17" s="103" t="s">
        <v>38</v>
      </c>
      <c r="AG17" s="83">
        <f t="shared" si="0"/>
        <v>1321</v>
      </c>
    </row>
    <row r="18" spans="1:33" ht="10.5" customHeight="1" thickBot="1" x14ac:dyDescent="0.3">
      <c r="B18" s="84"/>
      <c r="C18" s="85" t="s">
        <v>47</v>
      </c>
      <c r="D18" s="335" t="s">
        <v>38</v>
      </c>
      <c r="E18" s="335" t="s">
        <v>38</v>
      </c>
      <c r="F18" s="336" t="s">
        <v>38</v>
      </c>
      <c r="G18" s="102" t="s">
        <v>53</v>
      </c>
      <c r="H18" s="336" t="s">
        <v>38</v>
      </c>
      <c r="I18" s="336" t="s">
        <v>38</v>
      </c>
      <c r="J18" s="335" t="s">
        <v>38</v>
      </c>
      <c r="K18" s="336" t="s">
        <v>38</v>
      </c>
      <c r="L18" s="336" t="s">
        <v>38</v>
      </c>
      <c r="M18" s="335" t="s">
        <v>38</v>
      </c>
      <c r="N18" s="335" t="s">
        <v>38</v>
      </c>
      <c r="O18" s="335" t="s">
        <v>38</v>
      </c>
      <c r="P18" s="335" t="s">
        <v>38</v>
      </c>
      <c r="Q18" s="335" t="s">
        <v>38</v>
      </c>
      <c r="R18" s="335" t="s">
        <v>38</v>
      </c>
      <c r="S18" s="102" t="s">
        <v>53</v>
      </c>
      <c r="T18" s="335" t="s">
        <v>38</v>
      </c>
      <c r="U18" s="337" t="s">
        <v>38</v>
      </c>
      <c r="V18" s="338" t="s">
        <v>38</v>
      </c>
      <c r="W18" s="339" t="s">
        <v>38</v>
      </c>
      <c r="X18" s="335" t="s">
        <v>38</v>
      </c>
      <c r="Y18" s="335" t="s">
        <v>38</v>
      </c>
      <c r="Z18" s="335" t="s">
        <v>38</v>
      </c>
      <c r="AA18" s="335" t="s">
        <v>38</v>
      </c>
      <c r="AB18" s="335" t="s">
        <v>38</v>
      </c>
      <c r="AC18" s="335" t="s">
        <v>38</v>
      </c>
      <c r="AD18" s="335" t="s">
        <v>38</v>
      </c>
      <c r="AE18" s="335" t="s">
        <v>38</v>
      </c>
      <c r="AF18" s="335" t="s">
        <v>38</v>
      </c>
      <c r="AG18" s="340" t="s">
        <v>38</v>
      </c>
    </row>
    <row r="19" spans="1:33" ht="10.5" customHeight="1" x14ac:dyDescent="0.25">
      <c r="B19" s="86"/>
      <c r="C19" s="87" t="s">
        <v>668</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464"/>
      <c r="C20" s="38" t="s">
        <v>669</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670</v>
      </c>
      <c r="C21" s="613"/>
      <c r="D21" s="101" t="s">
        <v>38</v>
      </c>
      <c r="E21" s="102" t="s">
        <v>38</v>
      </c>
      <c r="F21" s="102" t="s">
        <v>38</v>
      </c>
      <c r="G21" s="102" t="s">
        <v>38</v>
      </c>
      <c r="H21" s="102" t="s">
        <v>38</v>
      </c>
      <c r="I21" s="102" t="s">
        <v>38</v>
      </c>
      <c r="J21" s="102" t="s">
        <v>38</v>
      </c>
      <c r="K21" s="102" t="s">
        <v>38</v>
      </c>
      <c r="L21" s="102" t="s">
        <v>38</v>
      </c>
      <c r="M21" s="102" t="s">
        <v>38</v>
      </c>
      <c r="N21" s="102" t="s">
        <v>38</v>
      </c>
      <c r="O21" s="102" t="s">
        <v>38</v>
      </c>
      <c r="P21" s="102" t="s">
        <v>38</v>
      </c>
      <c r="Q21" s="102" t="s">
        <v>38</v>
      </c>
      <c r="R21" s="102" t="s">
        <v>38</v>
      </c>
      <c r="S21" s="102" t="s">
        <v>38</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540</v>
      </c>
      <c r="D22" s="364">
        <v>601</v>
      </c>
      <c r="E22" s="109" t="s">
        <v>38</v>
      </c>
      <c r="F22" s="366">
        <v>41.5</v>
      </c>
      <c r="G22" s="109" t="s">
        <v>38</v>
      </c>
      <c r="H22" s="109" t="s">
        <v>38</v>
      </c>
      <c r="I22" s="109" t="s">
        <v>38</v>
      </c>
      <c r="J22" s="109" t="s">
        <v>38</v>
      </c>
      <c r="K22" s="366">
        <v>89.6</v>
      </c>
      <c r="L22" s="366">
        <v>71.400000000000006</v>
      </c>
      <c r="M22" s="109" t="s">
        <v>38</v>
      </c>
      <c r="N22" s="109" t="s">
        <v>38</v>
      </c>
      <c r="O22" s="366">
        <v>35.299999999999997</v>
      </c>
      <c r="P22" s="366">
        <v>52.4</v>
      </c>
      <c r="Q22" s="366">
        <v>35.6</v>
      </c>
      <c r="R22" s="366">
        <v>26</v>
      </c>
      <c r="S22" s="109" t="s">
        <v>38</v>
      </c>
      <c r="T22" s="367">
        <v>22.9</v>
      </c>
      <c r="U22" s="108" t="s">
        <v>38</v>
      </c>
      <c r="V22" s="111" t="s">
        <v>38</v>
      </c>
      <c r="W22" s="367">
        <v>47.9</v>
      </c>
      <c r="X22" s="108" t="s">
        <v>38</v>
      </c>
      <c r="Y22" s="109" t="s">
        <v>38</v>
      </c>
      <c r="Z22" s="109" t="s">
        <v>38</v>
      </c>
      <c r="AA22" s="366">
        <v>26</v>
      </c>
      <c r="AB22" s="109" t="s">
        <v>38</v>
      </c>
      <c r="AC22" s="109" t="s">
        <v>38</v>
      </c>
      <c r="AD22" s="109" t="s">
        <v>38</v>
      </c>
      <c r="AE22" s="109" t="s">
        <v>38</v>
      </c>
      <c r="AF22" s="110" t="s">
        <v>38</v>
      </c>
      <c r="AG22" s="361">
        <v>1049.5999999999999</v>
      </c>
    </row>
    <row r="23" spans="1:33" ht="10.5" customHeight="1" thickBot="1" x14ac:dyDescent="0.3">
      <c r="B23" s="112"/>
      <c r="C23" s="113" t="s">
        <v>43</v>
      </c>
      <c r="D23" s="465" t="s">
        <v>38</v>
      </c>
      <c r="E23" s="428"/>
      <c r="F23" s="429"/>
      <c r="G23" s="429"/>
      <c r="H23" s="429"/>
      <c r="I23" s="429"/>
      <c r="J23" s="428"/>
      <c r="K23" s="429"/>
      <c r="L23" s="429"/>
      <c r="M23" s="429"/>
      <c r="N23" s="429"/>
      <c r="O23" s="429"/>
      <c r="P23" s="429"/>
      <c r="Q23" s="429"/>
      <c r="R23" s="429"/>
      <c r="S23" s="429"/>
      <c r="T23" s="430"/>
      <c r="U23" s="431"/>
      <c r="V23" s="432"/>
      <c r="W23" s="430"/>
      <c r="X23" s="431"/>
      <c r="Y23" s="429"/>
      <c r="Z23" s="428"/>
      <c r="AA23" s="428"/>
      <c r="AB23" s="428"/>
      <c r="AC23" s="428"/>
      <c r="AD23" s="428"/>
      <c r="AE23" s="428"/>
      <c r="AF23" s="433"/>
      <c r="AG23" s="434"/>
    </row>
    <row r="24" spans="1:33" ht="10.5" customHeight="1" x14ac:dyDescent="0.25">
      <c r="B24" s="86"/>
      <c r="C24" s="87" t="s">
        <v>671</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464"/>
      <c r="C25" s="38" t="s">
        <v>669</v>
      </c>
      <c r="D25" s="96" t="s">
        <v>38</v>
      </c>
      <c r="E25" s="97" t="s">
        <v>38</v>
      </c>
      <c r="F25" s="97" t="s">
        <v>38</v>
      </c>
      <c r="G25" s="97" t="s">
        <v>38</v>
      </c>
      <c r="H25" s="97" t="s">
        <v>38</v>
      </c>
      <c r="I25" s="97" t="s">
        <v>38</v>
      </c>
      <c r="J25" s="97" t="s">
        <v>38</v>
      </c>
      <c r="K25" s="97" t="s">
        <v>38</v>
      </c>
      <c r="L25" s="97" t="s">
        <v>38</v>
      </c>
      <c r="M25" s="97" t="s">
        <v>38</v>
      </c>
      <c r="N25" s="97" t="s">
        <v>38</v>
      </c>
      <c r="O25" s="97" t="s">
        <v>38</v>
      </c>
      <c r="P25" s="97" t="s">
        <v>38</v>
      </c>
      <c r="Q25" s="97" t="s">
        <v>38</v>
      </c>
      <c r="R25" s="97" t="s">
        <v>38</v>
      </c>
      <c r="S25" s="97" t="s">
        <v>38</v>
      </c>
      <c r="T25" s="98" t="s">
        <v>38</v>
      </c>
      <c r="U25" s="96" t="s">
        <v>38</v>
      </c>
      <c r="V25" s="99" t="s">
        <v>38</v>
      </c>
      <c r="W25" s="98" t="s">
        <v>38</v>
      </c>
      <c r="X25" s="96" t="s">
        <v>38</v>
      </c>
      <c r="Y25" s="97" t="s">
        <v>38</v>
      </c>
      <c r="Z25" s="97" t="s">
        <v>38</v>
      </c>
      <c r="AA25" s="97" t="s">
        <v>38</v>
      </c>
      <c r="AB25" s="97" t="s">
        <v>38</v>
      </c>
      <c r="AC25" s="97" t="s">
        <v>38</v>
      </c>
      <c r="AD25" s="97" t="s">
        <v>38</v>
      </c>
      <c r="AE25" s="97" t="s">
        <v>38</v>
      </c>
      <c r="AF25" s="98" t="s">
        <v>38</v>
      </c>
      <c r="AG25" s="100" t="s">
        <v>38</v>
      </c>
    </row>
    <row r="26" spans="1:33" ht="18" customHeight="1" x14ac:dyDescent="0.25">
      <c r="B26" s="612" t="s">
        <v>670</v>
      </c>
      <c r="C26" s="613"/>
      <c r="D26" s="101" t="s">
        <v>38</v>
      </c>
      <c r="E26" s="102" t="s">
        <v>38</v>
      </c>
      <c r="F26" s="102" t="s">
        <v>38</v>
      </c>
      <c r="G26" s="102" t="s">
        <v>38</v>
      </c>
      <c r="H26" s="102" t="s">
        <v>672</v>
      </c>
      <c r="I26" s="102" t="s">
        <v>38</v>
      </c>
      <c r="J26" s="102" t="s">
        <v>38</v>
      </c>
      <c r="K26" s="102" t="s">
        <v>38</v>
      </c>
      <c r="L26" s="102" t="s">
        <v>38</v>
      </c>
      <c r="M26" s="102" t="s">
        <v>38</v>
      </c>
      <c r="N26" s="102" t="s">
        <v>38</v>
      </c>
      <c r="O26" s="102" t="s">
        <v>38</v>
      </c>
      <c r="P26" s="102" t="s">
        <v>38</v>
      </c>
      <c r="Q26" s="102" t="s">
        <v>38</v>
      </c>
      <c r="R26" s="102" t="s">
        <v>38</v>
      </c>
      <c r="S26" s="102" t="s">
        <v>38</v>
      </c>
      <c r="T26" s="103" t="s">
        <v>38</v>
      </c>
      <c r="U26" s="101" t="s">
        <v>38</v>
      </c>
      <c r="V26" s="104" t="s">
        <v>38</v>
      </c>
      <c r="W26" s="360" t="s">
        <v>38</v>
      </c>
      <c r="X26" s="101" t="s">
        <v>38</v>
      </c>
      <c r="Y26" s="102" t="s">
        <v>38</v>
      </c>
      <c r="Z26" s="102" t="s">
        <v>38</v>
      </c>
      <c r="AA26" s="102" t="s">
        <v>38</v>
      </c>
      <c r="AB26" s="102" t="s">
        <v>38</v>
      </c>
      <c r="AC26" s="102" t="s">
        <v>38</v>
      </c>
      <c r="AD26" s="102" t="s">
        <v>38</v>
      </c>
      <c r="AE26" s="102" t="s">
        <v>38</v>
      </c>
      <c r="AF26" s="103" t="s">
        <v>38</v>
      </c>
      <c r="AG26" s="105" t="s">
        <v>38</v>
      </c>
    </row>
    <row r="27" spans="1:33" ht="10.5" customHeight="1" x14ac:dyDescent="0.25">
      <c r="B27" s="106"/>
      <c r="C27" s="107" t="s">
        <v>540</v>
      </c>
      <c r="D27" s="364">
        <v>612</v>
      </c>
      <c r="E27" s="366" t="s">
        <v>38</v>
      </c>
      <c r="F27" s="366">
        <v>42</v>
      </c>
      <c r="G27" s="366" t="s">
        <v>38</v>
      </c>
      <c r="H27" s="366">
        <v>5</v>
      </c>
      <c r="I27" s="366">
        <v>61</v>
      </c>
      <c r="J27" s="366" t="s">
        <v>38</v>
      </c>
      <c r="K27" s="366">
        <v>90</v>
      </c>
      <c r="L27" s="366">
        <v>71</v>
      </c>
      <c r="M27" s="366">
        <v>26.5</v>
      </c>
      <c r="N27" s="366">
        <v>44</v>
      </c>
      <c r="O27" s="366">
        <v>33.5</v>
      </c>
      <c r="P27" s="366">
        <v>51</v>
      </c>
      <c r="Q27" s="366">
        <v>34</v>
      </c>
      <c r="R27" s="366">
        <v>26</v>
      </c>
      <c r="S27" s="366" t="s">
        <v>38</v>
      </c>
      <c r="T27" s="367">
        <v>22</v>
      </c>
      <c r="U27" s="372" t="s">
        <v>38</v>
      </c>
      <c r="V27" s="373" t="s">
        <v>38</v>
      </c>
      <c r="W27" s="367">
        <v>23</v>
      </c>
      <c r="X27" s="372" t="s">
        <v>38</v>
      </c>
      <c r="Y27" s="366" t="s">
        <v>38</v>
      </c>
      <c r="Z27" s="366" t="s">
        <v>38</v>
      </c>
      <c r="AA27" s="366">
        <v>50</v>
      </c>
      <c r="AB27" s="366" t="s">
        <v>38</v>
      </c>
      <c r="AC27" s="366" t="s">
        <v>38</v>
      </c>
      <c r="AD27" s="366" t="s">
        <v>38</v>
      </c>
      <c r="AE27" s="366" t="s">
        <v>38</v>
      </c>
      <c r="AF27" s="367" t="s">
        <v>38</v>
      </c>
      <c r="AG27" s="361">
        <f t="shared" si="0"/>
        <v>1191</v>
      </c>
    </row>
    <row r="28" spans="1:33" ht="10.5" customHeight="1" thickBot="1" x14ac:dyDescent="0.3">
      <c r="B28" s="112"/>
      <c r="C28" s="113" t="s">
        <v>43</v>
      </c>
      <c r="D28" s="466">
        <f>3*30</f>
        <v>90</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467">
        <v>1</v>
      </c>
      <c r="E30" s="468" t="s">
        <v>673</v>
      </c>
      <c r="F30" s="468">
        <v>1</v>
      </c>
      <c r="G30" s="468" t="s">
        <v>673</v>
      </c>
      <c r="H30" s="468">
        <v>1</v>
      </c>
      <c r="I30" s="468">
        <v>1</v>
      </c>
      <c r="J30" s="468" t="s">
        <v>673</v>
      </c>
      <c r="K30" s="468">
        <v>1</v>
      </c>
      <c r="L30" s="468">
        <v>1</v>
      </c>
      <c r="M30" s="468">
        <v>1</v>
      </c>
      <c r="N30" s="468">
        <v>1</v>
      </c>
      <c r="O30" s="468">
        <v>1</v>
      </c>
      <c r="P30" s="468">
        <v>1</v>
      </c>
      <c r="Q30" s="468">
        <v>1</v>
      </c>
      <c r="R30" s="468">
        <v>1</v>
      </c>
      <c r="S30" s="468" t="s">
        <v>673</v>
      </c>
      <c r="T30" s="469">
        <v>1</v>
      </c>
      <c r="U30" s="467" t="s">
        <v>673</v>
      </c>
      <c r="V30" s="470" t="s">
        <v>673</v>
      </c>
      <c r="W30" s="469">
        <v>1</v>
      </c>
      <c r="X30" s="467" t="s">
        <v>673</v>
      </c>
      <c r="Y30" s="468" t="s">
        <v>673</v>
      </c>
      <c r="Z30" s="468" t="s">
        <v>673</v>
      </c>
      <c r="AA30" s="468">
        <v>1</v>
      </c>
      <c r="AB30" s="468" t="s">
        <v>673</v>
      </c>
      <c r="AC30" s="468" t="s">
        <v>673</v>
      </c>
      <c r="AD30" s="468" t="s">
        <v>673</v>
      </c>
      <c r="AE30" s="468" t="s">
        <v>673</v>
      </c>
      <c r="AF30" s="469" t="s">
        <v>673</v>
      </c>
      <c r="AG30" s="438"/>
    </row>
    <row r="31" spans="1:33" s="10" customFormat="1" ht="10.5" customHeight="1" thickBot="1" x14ac:dyDescent="0.3">
      <c r="A31" s="120"/>
      <c r="B31" s="608" t="s">
        <v>54</v>
      </c>
      <c r="C31" s="609"/>
      <c r="D31" s="382">
        <v>612</v>
      </c>
      <c r="E31" s="383" t="s">
        <v>673</v>
      </c>
      <c r="F31" s="383">
        <v>42</v>
      </c>
      <c r="G31" s="383" t="s">
        <v>673</v>
      </c>
      <c r="H31" s="383">
        <v>5</v>
      </c>
      <c r="I31" s="383">
        <v>61</v>
      </c>
      <c r="J31" s="383" t="s">
        <v>673</v>
      </c>
      <c r="K31" s="383">
        <v>90</v>
      </c>
      <c r="L31" s="383">
        <v>71</v>
      </c>
      <c r="M31" s="383">
        <v>26.5</v>
      </c>
      <c r="N31" s="383">
        <v>44</v>
      </c>
      <c r="O31" s="383">
        <v>33.5</v>
      </c>
      <c r="P31" s="383">
        <v>51</v>
      </c>
      <c r="Q31" s="383">
        <v>34</v>
      </c>
      <c r="R31" s="383">
        <v>26</v>
      </c>
      <c r="S31" s="383" t="s">
        <v>673</v>
      </c>
      <c r="T31" s="384">
        <v>22</v>
      </c>
      <c r="U31" s="382" t="s">
        <v>673</v>
      </c>
      <c r="V31" s="385" t="s">
        <v>53</v>
      </c>
      <c r="W31" s="384">
        <v>23</v>
      </c>
      <c r="X31" s="382" t="s">
        <v>673</v>
      </c>
      <c r="Y31" s="383" t="s">
        <v>673</v>
      </c>
      <c r="Z31" s="383" t="s">
        <v>673</v>
      </c>
      <c r="AA31" s="383">
        <v>50</v>
      </c>
      <c r="AB31" s="383" t="s">
        <v>673</v>
      </c>
      <c r="AC31" s="383" t="s">
        <v>673</v>
      </c>
      <c r="AD31" s="383" t="s">
        <v>673</v>
      </c>
      <c r="AE31" s="383" t="s">
        <v>673</v>
      </c>
      <c r="AF31" s="383" t="s">
        <v>673</v>
      </c>
      <c r="AG31" s="471">
        <f>SUM(D31:AF31)</f>
        <v>1191</v>
      </c>
    </row>
    <row r="32" spans="1:33" s="10" customFormat="1" ht="10.5" customHeight="1" x14ac:dyDescent="0.25">
      <c r="A32" s="120"/>
      <c r="B32" s="618" t="s">
        <v>55</v>
      </c>
      <c r="C32" s="619" t="s">
        <v>56</v>
      </c>
      <c r="D32" s="135" t="s">
        <v>38</v>
      </c>
      <c r="E32" s="135" t="s">
        <v>38</v>
      </c>
      <c r="F32" s="135" t="s">
        <v>38</v>
      </c>
      <c r="G32" s="135" t="s">
        <v>38</v>
      </c>
      <c r="H32" s="135" t="s">
        <v>38</v>
      </c>
      <c r="I32" s="135" t="s">
        <v>38</v>
      </c>
      <c r="J32" s="135" t="s">
        <v>38</v>
      </c>
      <c r="K32" s="135" t="s">
        <v>38</v>
      </c>
      <c r="L32" s="135" t="s">
        <v>38</v>
      </c>
      <c r="M32" s="135" t="s">
        <v>38</v>
      </c>
      <c r="N32" s="135" t="s">
        <v>38</v>
      </c>
      <c r="O32" s="135" t="s">
        <v>38</v>
      </c>
      <c r="P32" s="135" t="s">
        <v>38</v>
      </c>
      <c r="Q32" s="135" t="s">
        <v>38</v>
      </c>
      <c r="R32" s="135" t="s">
        <v>38</v>
      </c>
      <c r="S32" s="135" t="s">
        <v>38</v>
      </c>
      <c r="T32" s="135" t="s">
        <v>38</v>
      </c>
      <c r="U32" s="134" t="s">
        <v>38</v>
      </c>
      <c r="V32" s="136" t="s">
        <v>38</v>
      </c>
      <c r="W32" s="135" t="s">
        <v>38</v>
      </c>
      <c r="X32" s="134" t="s">
        <v>38</v>
      </c>
      <c r="Y32" s="135" t="s">
        <v>38</v>
      </c>
      <c r="Z32" s="135" t="s">
        <v>38</v>
      </c>
      <c r="AA32" s="135" t="s">
        <v>38</v>
      </c>
      <c r="AB32" s="135" t="s">
        <v>38</v>
      </c>
      <c r="AC32" s="135" t="s">
        <v>38</v>
      </c>
      <c r="AD32" s="135" t="s">
        <v>38</v>
      </c>
      <c r="AE32" s="135" t="s">
        <v>38</v>
      </c>
      <c r="AF32" s="126" t="s">
        <v>38</v>
      </c>
      <c r="AG32" s="138" t="s">
        <v>38</v>
      </c>
    </row>
    <row r="33" spans="1:33" s="10" customFormat="1" ht="16.5" customHeight="1" thickBot="1" x14ac:dyDescent="0.3">
      <c r="A33" s="120"/>
      <c r="B33" s="620" t="s">
        <v>57</v>
      </c>
      <c r="C33" s="621"/>
      <c r="D33" s="139" t="s">
        <v>38</v>
      </c>
      <c r="E33" s="140" t="s">
        <v>38</v>
      </c>
      <c r="F33" s="140" t="s">
        <v>38</v>
      </c>
      <c r="G33" s="140" t="s">
        <v>38</v>
      </c>
      <c r="H33" s="140" t="s">
        <v>38</v>
      </c>
      <c r="I33" s="140" t="s">
        <v>38</v>
      </c>
      <c r="J33" s="140" t="s">
        <v>38</v>
      </c>
      <c r="K33" s="140" t="s">
        <v>38</v>
      </c>
      <c r="L33" s="140" t="s">
        <v>38</v>
      </c>
      <c r="M33" s="140" t="s">
        <v>38</v>
      </c>
      <c r="N33" s="140" t="s">
        <v>38</v>
      </c>
      <c r="O33" s="140" t="s">
        <v>38</v>
      </c>
      <c r="P33" s="140" t="s">
        <v>38</v>
      </c>
      <c r="Q33" s="140" t="s">
        <v>38</v>
      </c>
      <c r="R33" s="140" t="s">
        <v>38</v>
      </c>
      <c r="S33" s="140" t="s">
        <v>38</v>
      </c>
      <c r="T33" s="140" t="s">
        <v>38</v>
      </c>
      <c r="U33" s="139" t="s">
        <v>38</v>
      </c>
      <c r="V33" s="141" t="s">
        <v>38</v>
      </c>
      <c r="W33" s="140" t="s">
        <v>38</v>
      </c>
      <c r="X33" s="139" t="s">
        <v>38</v>
      </c>
      <c r="Y33" s="140" t="s">
        <v>38</v>
      </c>
      <c r="Z33" s="140" t="s">
        <v>38</v>
      </c>
      <c r="AA33" s="140" t="s">
        <v>38</v>
      </c>
      <c r="AB33" s="140" t="s">
        <v>38</v>
      </c>
      <c r="AC33" s="140" t="s">
        <v>38</v>
      </c>
      <c r="AD33" s="140" t="s">
        <v>38</v>
      </c>
      <c r="AE33" s="140" t="s">
        <v>38</v>
      </c>
      <c r="AF33" s="130" t="s">
        <v>38</v>
      </c>
      <c r="AG33" s="143" t="s">
        <v>38</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0"/>
      <c r="E35" s="146"/>
      <c r="F35" s="599"/>
      <c r="G35" s="599"/>
      <c r="H35" s="146"/>
      <c r="I35" s="146"/>
      <c r="J35" s="146"/>
      <c r="K35" s="146"/>
      <c r="L35" s="146"/>
      <c r="M35" s="146"/>
      <c r="N35" s="146"/>
      <c r="O35" s="146"/>
      <c r="P35" s="146"/>
      <c r="Q35" s="146"/>
      <c r="R35" s="146"/>
      <c r="S35" s="146"/>
      <c r="T35" s="146"/>
      <c r="U35" s="146"/>
      <c r="V35" s="146"/>
      <c r="W35" s="146"/>
      <c r="X35" s="146"/>
      <c r="Y35" s="146"/>
      <c r="Z35" s="146"/>
      <c r="AA35" s="151"/>
      <c r="AB35" s="151"/>
      <c r="AC35" s="151"/>
      <c r="AD35" s="151"/>
      <c r="AE35" s="151"/>
      <c r="AF35" s="152"/>
      <c r="AG35" s="153"/>
    </row>
    <row r="36" spans="1:33" ht="10.5" customHeight="1" x14ac:dyDescent="0.25">
      <c r="B36" s="154" t="s">
        <v>60</v>
      </c>
      <c r="C36" s="149"/>
      <c r="D36" s="150"/>
      <c r="E36" s="146"/>
      <c r="F36" s="344"/>
      <c r="G36" s="344"/>
      <c r="H36" s="146"/>
      <c r="I36" s="146"/>
      <c r="J36" s="146"/>
      <c r="K36" s="146"/>
      <c r="L36" s="146"/>
      <c r="M36" s="146"/>
      <c r="N36" s="146"/>
      <c r="O36" s="146"/>
      <c r="P36" s="146"/>
      <c r="Q36" s="146"/>
      <c r="R36" s="146"/>
      <c r="S36" s="146"/>
      <c r="T36" s="146"/>
      <c r="U36" s="146"/>
      <c r="V36" s="146"/>
      <c r="W36" s="146"/>
      <c r="X36" s="146"/>
      <c r="Y36" s="146"/>
      <c r="Z36" s="146"/>
      <c r="AA36" s="151"/>
      <c r="AB36" s="151"/>
      <c r="AC36" s="151"/>
      <c r="AD36" s="151"/>
      <c r="AE36" s="151"/>
      <c r="AF36" s="152"/>
      <c r="AG36" s="153"/>
    </row>
    <row r="37" spans="1:33" ht="10.5" customHeight="1" x14ac:dyDescent="0.25">
      <c r="B37" s="154" t="s">
        <v>674</v>
      </c>
      <c r="C37" s="149"/>
      <c r="D37" s="150"/>
      <c r="E37" s="146"/>
      <c r="F37" s="344"/>
      <c r="G37" s="344"/>
      <c r="H37" s="146"/>
      <c r="I37" s="146"/>
      <c r="J37" s="146"/>
      <c r="K37" s="146"/>
      <c r="L37" s="146"/>
      <c r="M37" s="146"/>
      <c r="N37" s="146"/>
      <c r="O37" s="146"/>
      <c r="P37" s="146"/>
      <c r="Q37" s="146"/>
      <c r="R37" s="146"/>
      <c r="S37" s="146"/>
      <c r="T37" s="146"/>
      <c r="U37" s="146"/>
      <c r="V37" s="146"/>
      <c r="W37" s="146"/>
      <c r="X37" s="146"/>
      <c r="Y37" s="146"/>
      <c r="Z37" s="146"/>
      <c r="AA37" s="151"/>
      <c r="AB37" s="151"/>
      <c r="AC37" s="151"/>
      <c r="AD37" s="151"/>
      <c r="AE37" s="151"/>
      <c r="AF37" s="152"/>
      <c r="AG37" s="153"/>
    </row>
    <row r="38" spans="1:33" ht="10.5" customHeight="1" x14ac:dyDescent="0.25">
      <c r="B38" s="283" t="s">
        <v>675</v>
      </c>
      <c r="C38" s="149"/>
      <c r="D38" s="150"/>
      <c r="E38" s="146"/>
      <c r="F38" s="344"/>
      <c r="G38" s="344"/>
      <c r="H38" s="146"/>
      <c r="I38" s="146"/>
      <c r="J38" s="146"/>
      <c r="K38" s="146"/>
      <c r="L38" s="146"/>
      <c r="M38" s="146"/>
      <c r="N38" s="146"/>
      <c r="O38" s="146"/>
      <c r="P38" s="146"/>
      <c r="Q38" s="146"/>
      <c r="R38" s="146"/>
      <c r="S38" s="146"/>
      <c r="T38" s="146"/>
      <c r="U38" s="146"/>
      <c r="V38" s="146"/>
      <c r="W38" s="146"/>
      <c r="X38" s="146"/>
      <c r="Y38" s="146"/>
      <c r="Z38" s="146"/>
      <c r="AA38" s="151"/>
      <c r="AB38" s="151"/>
      <c r="AC38" s="151"/>
      <c r="AD38" s="151"/>
      <c r="AE38" s="151"/>
      <c r="AF38" s="152"/>
      <c r="AG38" s="153"/>
    </row>
    <row r="39" spans="1:33" ht="10.5" customHeight="1" thickBot="1" x14ac:dyDescent="0.3">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525</v>
      </c>
      <c r="D42" s="160">
        <v>395</v>
      </c>
      <c r="E42" s="160"/>
      <c r="F42" s="160">
        <v>161</v>
      </c>
      <c r="G42" s="160">
        <v>70</v>
      </c>
      <c r="H42" s="160">
        <v>47</v>
      </c>
      <c r="I42" s="160">
        <v>942</v>
      </c>
      <c r="J42" s="160">
        <v>47</v>
      </c>
      <c r="K42" s="160">
        <v>1941</v>
      </c>
      <c r="L42" s="160">
        <v>316</v>
      </c>
      <c r="M42" s="160">
        <v>470</v>
      </c>
      <c r="N42" s="160">
        <v>570</v>
      </c>
      <c r="O42" s="160">
        <v>65</v>
      </c>
      <c r="P42" s="160">
        <v>70</v>
      </c>
      <c r="Q42" s="160">
        <v>177</v>
      </c>
      <c r="R42" s="160">
        <v>111</v>
      </c>
      <c r="S42" s="160">
        <v>27</v>
      </c>
      <c r="T42" s="160">
        <v>103</v>
      </c>
      <c r="U42" s="161">
        <v>228</v>
      </c>
      <c r="V42" s="162">
        <v>158</v>
      </c>
      <c r="W42" s="163">
        <v>297</v>
      </c>
      <c r="X42" s="160">
        <v>20</v>
      </c>
      <c r="Y42" s="160"/>
      <c r="Z42" s="160">
        <v>24</v>
      </c>
      <c r="AA42" s="160">
        <v>322</v>
      </c>
      <c r="AB42" s="160">
        <v>24</v>
      </c>
      <c r="AC42" s="160">
        <v>48</v>
      </c>
      <c r="AD42" s="160">
        <v>125</v>
      </c>
      <c r="AE42" s="160">
        <v>24</v>
      </c>
      <c r="AF42" s="164">
        <v>7307</v>
      </c>
      <c r="AG42" s="148"/>
    </row>
    <row r="43" spans="1:33" s="10" customFormat="1" ht="10.5" customHeight="1" x14ac:dyDescent="0.25">
      <c r="A43" s="120"/>
      <c r="B43" s="165" t="s">
        <v>76</v>
      </c>
      <c r="C43" s="166">
        <v>495</v>
      </c>
      <c r="D43" s="166">
        <v>396</v>
      </c>
      <c r="E43" s="166"/>
      <c r="F43" s="166">
        <v>155</v>
      </c>
      <c r="G43" s="166">
        <v>66</v>
      </c>
      <c r="H43" s="166">
        <v>43</v>
      </c>
      <c r="I43" s="166">
        <v>855</v>
      </c>
      <c r="J43" s="166">
        <v>48</v>
      </c>
      <c r="K43" s="166">
        <v>1823</v>
      </c>
      <c r="L43" s="166">
        <v>300</v>
      </c>
      <c r="M43" s="166">
        <v>455</v>
      </c>
      <c r="N43" s="166">
        <v>509</v>
      </c>
      <c r="O43" s="166">
        <v>64</v>
      </c>
      <c r="P43" s="166">
        <v>61</v>
      </c>
      <c r="Q43" s="166">
        <v>155</v>
      </c>
      <c r="R43" s="166">
        <v>96</v>
      </c>
      <c r="S43" s="166">
        <v>26</v>
      </c>
      <c r="T43" s="166">
        <v>100</v>
      </c>
      <c r="U43" s="167">
        <v>213</v>
      </c>
      <c r="V43" s="168">
        <v>161</v>
      </c>
      <c r="W43" s="169">
        <v>297</v>
      </c>
      <c r="X43" s="166">
        <v>22</v>
      </c>
      <c r="Y43" s="166"/>
      <c r="Z43" s="166">
        <v>21</v>
      </c>
      <c r="AA43" s="166">
        <v>318</v>
      </c>
      <c r="AB43" s="166">
        <v>30</v>
      </c>
      <c r="AC43" s="166">
        <v>48</v>
      </c>
      <c r="AD43" s="166">
        <v>125</v>
      </c>
      <c r="AE43" s="166">
        <v>23</v>
      </c>
      <c r="AF43" s="170">
        <v>6905</v>
      </c>
      <c r="AG43" s="148"/>
    </row>
    <row r="44" spans="1:33" s="10" customFormat="1" ht="10.5" customHeight="1" thickBot="1" x14ac:dyDescent="0.3">
      <c r="A44" s="120"/>
      <c r="B44" s="171" t="s">
        <v>676</v>
      </c>
      <c r="C44" s="397" t="s">
        <v>38</v>
      </c>
      <c r="D44" s="397" t="s">
        <v>38</v>
      </c>
      <c r="E44" s="397" t="s">
        <v>38</v>
      </c>
      <c r="F44" s="397" t="s">
        <v>38</v>
      </c>
      <c r="G44" s="397" t="s">
        <v>38</v>
      </c>
      <c r="H44" s="397" t="s">
        <v>38</v>
      </c>
      <c r="I44" s="397" t="s">
        <v>38</v>
      </c>
      <c r="J44" s="397" t="s">
        <v>38</v>
      </c>
      <c r="K44" s="397" t="s">
        <v>38</v>
      </c>
      <c r="L44" s="397" t="s">
        <v>38</v>
      </c>
      <c r="M44" s="397" t="s">
        <v>38</v>
      </c>
      <c r="N44" s="397" t="s">
        <v>38</v>
      </c>
      <c r="O44" s="397" t="s">
        <v>38</v>
      </c>
      <c r="P44" s="397" t="s">
        <v>38</v>
      </c>
      <c r="Q44" s="397" t="s">
        <v>38</v>
      </c>
      <c r="R44" s="397" t="s">
        <v>38</v>
      </c>
      <c r="S44" s="397" t="s">
        <v>38</v>
      </c>
      <c r="T44" s="397" t="s">
        <v>38</v>
      </c>
      <c r="U44" s="398" t="s">
        <v>38</v>
      </c>
      <c r="V44" s="399" t="s">
        <v>38</v>
      </c>
      <c r="W44" s="400" t="s">
        <v>38</v>
      </c>
      <c r="X44" s="397" t="s">
        <v>38</v>
      </c>
      <c r="Y44" s="397" t="s">
        <v>38</v>
      </c>
      <c r="Z44" s="397" t="s">
        <v>38</v>
      </c>
      <c r="AA44" s="397" t="s">
        <v>38</v>
      </c>
      <c r="AB44" s="397" t="s">
        <v>38</v>
      </c>
      <c r="AC44" s="397" t="s">
        <v>38</v>
      </c>
      <c r="AD44" s="397" t="s">
        <v>38</v>
      </c>
      <c r="AE44" s="397" t="s">
        <v>38</v>
      </c>
      <c r="AF44" s="401" t="s">
        <v>38</v>
      </c>
      <c r="AG44" s="148"/>
    </row>
    <row r="45" spans="1:33" s="10" customFormat="1" ht="10.5" customHeight="1" thickBot="1" x14ac:dyDescent="0.3">
      <c r="A45" s="120"/>
      <c r="B45" s="171" t="s">
        <v>677</v>
      </c>
      <c r="C45" s="397" t="s">
        <v>38</v>
      </c>
      <c r="D45" s="397" t="s">
        <v>38</v>
      </c>
      <c r="E45" s="397" t="s">
        <v>38</v>
      </c>
      <c r="F45" s="397" t="s">
        <v>38</v>
      </c>
      <c r="G45" s="397" t="s">
        <v>38</v>
      </c>
      <c r="H45" s="397" t="s">
        <v>38</v>
      </c>
      <c r="I45" s="397" t="s">
        <v>38</v>
      </c>
      <c r="J45" s="397" t="s">
        <v>38</v>
      </c>
      <c r="K45" s="397" t="s">
        <v>38</v>
      </c>
      <c r="L45" s="397" t="s">
        <v>38</v>
      </c>
      <c r="M45" s="397" t="s">
        <v>38</v>
      </c>
      <c r="N45" s="397" t="s">
        <v>38</v>
      </c>
      <c r="O45" s="397" t="s">
        <v>38</v>
      </c>
      <c r="P45" s="397" t="s">
        <v>38</v>
      </c>
      <c r="Q45" s="397" t="s">
        <v>38</v>
      </c>
      <c r="R45" s="397" t="s">
        <v>38</v>
      </c>
      <c r="S45" s="397" t="s">
        <v>38</v>
      </c>
      <c r="T45" s="397" t="s">
        <v>38</v>
      </c>
      <c r="U45" s="398" t="s">
        <v>38</v>
      </c>
      <c r="V45" s="399" t="s">
        <v>38</v>
      </c>
      <c r="W45" s="400" t="s">
        <v>38</v>
      </c>
      <c r="X45" s="397" t="s">
        <v>38</v>
      </c>
      <c r="Y45" s="397" t="s">
        <v>38</v>
      </c>
      <c r="Z45" s="397" t="s">
        <v>38</v>
      </c>
      <c r="AA45" s="397" t="s">
        <v>38</v>
      </c>
      <c r="AB45" s="397" t="s">
        <v>38</v>
      </c>
      <c r="AC45" s="397" t="s">
        <v>38</v>
      </c>
      <c r="AD45" s="397" t="s">
        <v>38</v>
      </c>
      <c r="AE45" s="397" t="s">
        <v>38</v>
      </c>
      <c r="AF45" s="401" t="s">
        <v>38</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552</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56</v>
      </c>
      <c r="D48" s="166">
        <v>377</v>
      </c>
      <c r="E48" s="166"/>
      <c r="F48" s="166">
        <v>161</v>
      </c>
      <c r="G48" s="166">
        <v>70</v>
      </c>
      <c r="H48" s="166">
        <v>47</v>
      </c>
      <c r="I48" s="166">
        <v>942</v>
      </c>
      <c r="J48" s="166">
        <v>47</v>
      </c>
      <c r="K48" s="166">
        <v>1941</v>
      </c>
      <c r="L48" s="166">
        <v>316</v>
      </c>
      <c r="M48" s="166">
        <v>470</v>
      </c>
      <c r="N48" s="166">
        <v>570</v>
      </c>
      <c r="O48" s="166">
        <v>65</v>
      </c>
      <c r="P48" s="166">
        <v>70</v>
      </c>
      <c r="Q48" s="166">
        <v>177</v>
      </c>
      <c r="R48" s="166">
        <v>111</v>
      </c>
      <c r="S48" s="166">
        <v>27</v>
      </c>
      <c r="T48" s="166">
        <v>103</v>
      </c>
      <c r="U48" s="167">
        <v>228</v>
      </c>
      <c r="V48" s="168">
        <v>158</v>
      </c>
      <c r="W48" s="169">
        <v>96</v>
      </c>
      <c r="X48" s="166">
        <v>20</v>
      </c>
      <c r="Y48" s="166"/>
      <c r="Z48" s="166">
        <v>24</v>
      </c>
      <c r="AA48" s="166">
        <v>322</v>
      </c>
      <c r="AB48" s="166">
        <v>24</v>
      </c>
      <c r="AC48" s="166">
        <v>48</v>
      </c>
      <c r="AD48" s="166">
        <v>100</v>
      </c>
      <c r="AE48" s="166">
        <v>24</v>
      </c>
      <c r="AF48" s="170">
        <v>6594</v>
      </c>
      <c r="AG48" s="189"/>
    </row>
    <row r="49" spans="1:33" ht="10.5" customHeight="1" x14ac:dyDescent="0.25">
      <c r="B49" s="165" t="s">
        <v>76</v>
      </c>
      <c r="C49" s="166">
        <v>42</v>
      </c>
      <c r="D49" s="166">
        <v>378</v>
      </c>
      <c r="E49" s="166"/>
      <c r="F49" s="166">
        <v>155</v>
      </c>
      <c r="G49" s="166">
        <v>66</v>
      </c>
      <c r="H49" s="166">
        <v>43</v>
      </c>
      <c r="I49" s="166">
        <v>855</v>
      </c>
      <c r="J49" s="166">
        <v>48</v>
      </c>
      <c r="K49" s="166">
        <v>1823</v>
      </c>
      <c r="L49" s="166">
        <v>300</v>
      </c>
      <c r="M49" s="166">
        <v>455</v>
      </c>
      <c r="N49" s="166">
        <v>509</v>
      </c>
      <c r="O49" s="166">
        <v>64</v>
      </c>
      <c r="P49" s="166">
        <v>61</v>
      </c>
      <c r="Q49" s="166">
        <v>155</v>
      </c>
      <c r="R49" s="166">
        <v>96</v>
      </c>
      <c r="S49" s="166">
        <v>26</v>
      </c>
      <c r="T49" s="166">
        <v>100</v>
      </c>
      <c r="U49" s="167">
        <v>213</v>
      </c>
      <c r="V49" s="168">
        <v>161</v>
      </c>
      <c r="W49" s="169">
        <v>96</v>
      </c>
      <c r="X49" s="166">
        <v>22</v>
      </c>
      <c r="Y49" s="166"/>
      <c r="Z49" s="166">
        <v>21</v>
      </c>
      <c r="AA49" s="166">
        <v>318</v>
      </c>
      <c r="AB49" s="166">
        <v>30</v>
      </c>
      <c r="AC49" s="166">
        <v>48</v>
      </c>
      <c r="AD49" s="166">
        <v>100</v>
      </c>
      <c r="AE49" s="166">
        <v>23</v>
      </c>
      <c r="AF49" s="170">
        <v>6208</v>
      </c>
      <c r="AG49" s="149"/>
    </row>
    <row r="50" spans="1:33" ht="10.5" customHeight="1" thickBot="1" x14ac:dyDescent="0.3">
      <c r="B50" s="171" t="s">
        <v>678</v>
      </c>
      <c r="C50" s="190">
        <v>44</v>
      </c>
      <c r="D50" s="190">
        <f>324+53</f>
        <v>377</v>
      </c>
      <c r="E50" s="190" t="s">
        <v>38</v>
      </c>
      <c r="F50" s="190">
        <v>151</v>
      </c>
      <c r="G50" s="190">
        <v>62</v>
      </c>
      <c r="H50" s="190">
        <v>74</v>
      </c>
      <c r="I50" s="190">
        <v>761</v>
      </c>
      <c r="J50" s="190">
        <v>52</v>
      </c>
      <c r="K50" s="190">
        <f>1806-T50</f>
        <v>1723</v>
      </c>
      <c r="L50" s="190">
        <v>305</v>
      </c>
      <c r="M50" s="190">
        <v>468</v>
      </c>
      <c r="N50" s="190">
        <v>589</v>
      </c>
      <c r="O50" s="190">
        <v>60</v>
      </c>
      <c r="P50" s="190">
        <v>67</v>
      </c>
      <c r="Q50" s="190">
        <v>126</v>
      </c>
      <c r="R50" s="190">
        <v>122</v>
      </c>
      <c r="S50" s="190">
        <v>27</v>
      </c>
      <c r="T50" s="190">
        <v>83</v>
      </c>
      <c r="U50" s="191"/>
      <c r="V50" s="192"/>
      <c r="W50" s="193">
        <v>742</v>
      </c>
      <c r="X50" s="190">
        <v>20</v>
      </c>
      <c r="Y50" s="190"/>
      <c r="Z50" s="190">
        <v>35</v>
      </c>
      <c r="AA50" s="694">
        <v>387</v>
      </c>
      <c r="AB50" s="694"/>
      <c r="AC50" s="190">
        <v>56</v>
      </c>
      <c r="AD50" s="190">
        <v>112</v>
      </c>
      <c r="AE50" s="190">
        <v>24</v>
      </c>
      <c r="AF50" s="194">
        <f>SUM(C50:AE50)</f>
        <v>6467</v>
      </c>
      <c r="AG50" s="149"/>
    </row>
    <row r="51" spans="1:33" ht="10.5" customHeight="1" thickBot="1" x14ac:dyDescent="0.3">
      <c r="B51" s="195" t="s">
        <v>81</v>
      </c>
      <c r="C51" s="196" t="s">
        <v>38</v>
      </c>
      <c r="D51" s="196" t="s">
        <v>38</v>
      </c>
      <c r="E51" s="196" t="s">
        <v>38</v>
      </c>
      <c r="F51" s="196" t="s">
        <v>38</v>
      </c>
      <c r="G51" s="196" t="s">
        <v>38</v>
      </c>
      <c r="H51" s="196" t="s">
        <v>38</v>
      </c>
      <c r="I51" s="196" t="s">
        <v>38</v>
      </c>
      <c r="J51" s="196" t="s">
        <v>38</v>
      </c>
      <c r="K51" s="196" t="s">
        <v>38</v>
      </c>
      <c r="L51" s="196" t="s">
        <v>38</v>
      </c>
      <c r="M51" s="196" t="s">
        <v>38</v>
      </c>
      <c r="N51" s="196" t="s">
        <v>38</v>
      </c>
      <c r="O51" s="196" t="s">
        <v>38</v>
      </c>
      <c r="P51" s="196" t="s">
        <v>38</v>
      </c>
      <c r="Q51" s="196" t="s">
        <v>38</v>
      </c>
      <c r="R51" s="196" t="s">
        <v>38</v>
      </c>
      <c r="S51" s="196" t="s">
        <v>38</v>
      </c>
      <c r="T51" s="196" t="s">
        <v>38</v>
      </c>
      <c r="U51" s="197" t="s">
        <v>38</v>
      </c>
      <c r="V51" s="198" t="s">
        <v>38</v>
      </c>
      <c r="W51" s="199" t="s">
        <v>38</v>
      </c>
      <c r="X51" s="196" t="s">
        <v>38</v>
      </c>
      <c r="Y51" s="196" t="s">
        <v>38</v>
      </c>
      <c r="Z51" s="196" t="s">
        <v>38</v>
      </c>
      <c r="AA51" s="196" t="s">
        <v>38</v>
      </c>
      <c r="AB51" s="196" t="s">
        <v>38</v>
      </c>
      <c r="AC51" s="196" t="s">
        <v>38</v>
      </c>
      <c r="AD51" s="196" t="s">
        <v>38</v>
      </c>
      <c r="AE51" s="196" t="s">
        <v>38</v>
      </c>
      <c r="AF51" s="200" t="s">
        <v>38</v>
      </c>
      <c r="AG51" s="149"/>
    </row>
    <row r="52" spans="1:33" ht="10.5" customHeight="1" thickBot="1" x14ac:dyDescent="0.3">
      <c r="B52" s="171" t="s">
        <v>679</v>
      </c>
      <c r="C52" s="190">
        <v>54</v>
      </c>
      <c r="D52" s="190">
        <v>339</v>
      </c>
      <c r="E52" s="190">
        <v>35</v>
      </c>
      <c r="F52" s="190">
        <v>131</v>
      </c>
      <c r="G52" s="190">
        <v>60</v>
      </c>
      <c r="H52" s="190">
        <v>84</v>
      </c>
      <c r="I52" s="190">
        <v>578</v>
      </c>
      <c r="J52" s="190">
        <v>55</v>
      </c>
      <c r="K52" s="190">
        <v>1604</v>
      </c>
      <c r="L52" s="190">
        <v>246</v>
      </c>
      <c r="M52" s="190">
        <v>488</v>
      </c>
      <c r="N52" s="190">
        <v>556</v>
      </c>
      <c r="O52" s="190">
        <v>53</v>
      </c>
      <c r="P52" s="190">
        <v>58</v>
      </c>
      <c r="Q52" s="190">
        <v>127</v>
      </c>
      <c r="R52" s="190">
        <v>98</v>
      </c>
      <c r="S52" s="190">
        <v>30</v>
      </c>
      <c r="T52" s="190">
        <v>83</v>
      </c>
      <c r="U52" s="191"/>
      <c r="V52" s="192"/>
      <c r="W52" s="193">
        <v>671</v>
      </c>
      <c r="X52" s="190">
        <v>18</v>
      </c>
      <c r="Y52" s="190"/>
      <c r="Z52" s="190">
        <v>34</v>
      </c>
      <c r="AA52" s="694">
        <v>412</v>
      </c>
      <c r="AB52" s="694"/>
      <c r="AC52" s="190">
        <v>58</v>
      </c>
      <c r="AD52" s="190">
        <v>100</v>
      </c>
      <c r="AE52" s="190">
        <v>12</v>
      </c>
      <c r="AF52" s="194">
        <f>SUM(C52:AE52)</f>
        <v>5984</v>
      </c>
      <c r="AG52" s="201"/>
    </row>
    <row r="53" spans="1:33" s="206" customFormat="1" ht="9.6" customHeight="1" x14ac:dyDescent="0.25">
      <c r="A53" s="202"/>
      <c r="B53" s="642" t="s">
        <v>680</v>
      </c>
      <c r="C53" s="281" t="s">
        <v>618</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9.6" customHeight="1" x14ac:dyDescent="0.25">
      <c r="A54" s="202"/>
      <c r="B54" s="643"/>
      <c r="C54" s="404" t="s">
        <v>557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9.6" customHeight="1" x14ac:dyDescent="0.25">
      <c r="A55" s="202"/>
      <c r="C55" s="282" t="s">
        <v>619</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9.6" customHeight="1" x14ac:dyDescent="0.25">
      <c r="A56" s="202"/>
      <c r="B56" s="405"/>
      <c r="C56" s="207" t="s">
        <v>681</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C57" s="4" t="s">
        <v>808</v>
      </c>
      <c r="AC57" s="148"/>
      <c r="AD57" s="148"/>
      <c r="AE57" s="148"/>
    </row>
    <row r="58" spans="1:33" ht="10.5" customHeight="1" x14ac:dyDescent="0.25">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104</v>
      </c>
      <c r="V61" s="23" t="s">
        <v>105</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1</v>
      </c>
      <c r="D63" s="184">
        <v>1</v>
      </c>
      <c r="E63" s="184">
        <v>1</v>
      </c>
      <c r="F63" s="184">
        <v>1</v>
      </c>
      <c r="G63" s="184"/>
      <c r="H63" s="184">
        <v>0</v>
      </c>
      <c r="I63" s="184">
        <v>1</v>
      </c>
      <c r="J63" s="184"/>
      <c r="K63" s="184">
        <v>1</v>
      </c>
      <c r="L63" s="184"/>
      <c r="M63" s="188"/>
      <c r="N63" s="215">
        <v>1</v>
      </c>
      <c r="O63" s="216">
        <v>1</v>
      </c>
      <c r="P63" s="216">
        <v>1</v>
      </c>
      <c r="Q63" s="216">
        <v>1</v>
      </c>
      <c r="R63" s="216">
        <v>1</v>
      </c>
      <c r="S63" s="217">
        <v>1</v>
      </c>
      <c r="T63" s="184">
        <v>1</v>
      </c>
      <c r="U63" s="184">
        <v>1</v>
      </c>
      <c r="V63" s="184">
        <v>1</v>
      </c>
      <c r="W63" s="184">
        <v>1</v>
      </c>
      <c r="X63" s="188">
        <v>1</v>
      </c>
      <c r="Y63" s="218"/>
      <c r="Z63" s="219"/>
      <c r="AA63" s="220"/>
    </row>
    <row r="64" spans="1:33" ht="10.5" customHeight="1" x14ac:dyDescent="0.25">
      <c r="B64" s="221" t="s">
        <v>114</v>
      </c>
      <c r="C64" s="222"/>
      <c r="D64" s="223">
        <v>1</v>
      </c>
      <c r="E64" s="223">
        <v>2</v>
      </c>
      <c r="F64" s="406">
        <v>1</v>
      </c>
      <c r="G64" s="224"/>
      <c r="H64" s="224"/>
      <c r="I64" s="223">
        <v>1</v>
      </c>
      <c r="J64" s="223"/>
      <c r="K64" s="223">
        <v>1</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c r="G65" s="224"/>
      <c r="H65" s="224"/>
      <c r="I65" s="224"/>
      <c r="J65" s="223"/>
      <c r="K65" s="223">
        <v>0</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5</v>
      </c>
      <c r="Z66" s="223">
        <v>5</v>
      </c>
      <c r="AA66" s="228">
        <v>3</v>
      </c>
    </row>
    <row r="67" spans="2:27" ht="10.5" customHeight="1" thickBot="1" x14ac:dyDescent="0.2">
      <c r="B67" s="229" t="s">
        <v>682</v>
      </c>
      <c r="C67" s="230">
        <v>1</v>
      </c>
      <c r="D67" s="231">
        <v>1</v>
      </c>
      <c r="E67" s="231">
        <v>1</v>
      </c>
      <c r="F67" s="231">
        <v>1</v>
      </c>
      <c r="G67" s="441" t="s">
        <v>53</v>
      </c>
      <c r="H67" s="231">
        <v>0</v>
      </c>
      <c r="I67" s="231">
        <v>1</v>
      </c>
      <c r="J67" s="441" t="s">
        <v>53</v>
      </c>
      <c r="K67" s="441" t="s">
        <v>53</v>
      </c>
      <c r="L67" s="441" t="s">
        <v>53</v>
      </c>
      <c r="M67" s="442" t="s">
        <v>53</v>
      </c>
      <c r="N67" s="440" t="s">
        <v>53</v>
      </c>
      <c r="O67" s="441" t="s">
        <v>53</v>
      </c>
      <c r="P67" s="441" t="s">
        <v>53</v>
      </c>
      <c r="Q67" s="441" t="s">
        <v>53</v>
      </c>
      <c r="R67" s="441" t="s">
        <v>53</v>
      </c>
      <c r="S67" s="442" t="s">
        <v>53</v>
      </c>
      <c r="T67" s="443" t="s">
        <v>53</v>
      </c>
      <c r="U67" s="443" t="s">
        <v>53</v>
      </c>
      <c r="V67" s="443" t="s">
        <v>53</v>
      </c>
      <c r="W67" s="443" t="s">
        <v>53</v>
      </c>
      <c r="X67" s="444" t="s">
        <v>53</v>
      </c>
      <c r="Y67" s="235"/>
      <c r="Z67" s="236"/>
      <c r="AA67" s="237"/>
    </row>
    <row r="68" spans="2:27" ht="10.5" customHeight="1" x14ac:dyDescent="0.25">
      <c r="B68" s="238" t="s">
        <v>683</v>
      </c>
      <c r="C68" s="222"/>
      <c r="D68" s="223">
        <v>1</v>
      </c>
      <c r="E68" s="223">
        <v>2</v>
      </c>
      <c r="F68" s="223">
        <v>1</v>
      </c>
      <c r="G68" s="224"/>
      <c r="H68" s="224"/>
      <c r="I68" s="223">
        <v>1</v>
      </c>
      <c r="J68" s="445" t="s">
        <v>53</v>
      </c>
      <c r="K68" s="445" t="s">
        <v>53</v>
      </c>
      <c r="L68" s="445" t="s">
        <v>53</v>
      </c>
      <c r="M68" s="225"/>
      <c r="N68" s="222"/>
      <c r="O68" s="224"/>
      <c r="P68" s="224"/>
      <c r="Q68" s="224"/>
      <c r="R68" s="224"/>
      <c r="S68" s="225"/>
      <c r="T68" s="222"/>
      <c r="U68" s="224"/>
      <c r="V68" s="224"/>
      <c r="W68" s="224"/>
      <c r="X68" s="225"/>
      <c r="Y68" s="222"/>
      <c r="Z68" s="224"/>
      <c r="AA68" s="239"/>
    </row>
    <row r="69" spans="2:27" ht="10.5" customHeight="1" x14ac:dyDescent="0.25">
      <c r="B69" s="238" t="s">
        <v>684</v>
      </c>
      <c r="C69" s="240"/>
      <c r="D69" s="446" t="s">
        <v>53</v>
      </c>
      <c r="E69" s="446" t="s">
        <v>53</v>
      </c>
      <c r="F69" s="446" t="s">
        <v>53</v>
      </c>
      <c r="G69" s="241"/>
      <c r="H69" s="241"/>
      <c r="I69" s="241"/>
      <c r="J69" s="446" t="s">
        <v>53</v>
      </c>
      <c r="K69" s="446" t="s">
        <v>53</v>
      </c>
      <c r="L69" s="446" t="s">
        <v>53</v>
      </c>
      <c r="M69" s="242"/>
      <c r="N69" s="240"/>
      <c r="O69" s="241"/>
      <c r="P69" s="241"/>
      <c r="Q69" s="241"/>
      <c r="R69" s="241"/>
      <c r="S69" s="242"/>
      <c r="T69" s="240"/>
      <c r="U69" s="241"/>
      <c r="V69" s="241"/>
      <c r="W69" s="241"/>
      <c r="X69" s="242"/>
      <c r="Y69" s="222"/>
      <c r="Z69" s="224"/>
      <c r="AA69" s="239"/>
    </row>
    <row r="70" spans="2:27" ht="10.5" customHeight="1" thickBot="1" x14ac:dyDescent="0.3">
      <c r="B70" s="243" t="s">
        <v>685</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5</v>
      </c>
      <c r="Z70" s="250">
        <v>6</v>
      </c>
      <c r="AA70" s="251">
        <v>2</v>
      </c>
    </row>
    <row r="71" spans="2:27" ht="10.5" customHeight="1" thickBot="1" x14ac:dyDescent="0.2">
      <c r="B71" s="472" t="s">
        <v>686</v>
      </c>
      <c r="C71" s="230">
        <v>1</v>
      </c>
      <c r="D71" s="231">
        <v>1</v>
      </c>
      <c r="E71" s="231">
        <v>1</v>
      </c>
      <c r="F71" s="231">
        <v>1</v>
      </c>
      <c r="G71" s="231">
        <v>2</v>
      </c>
      <c r="H71" s="231">
        <v>0</v>
      </c>
      <c r="I71" s="231">
        <v>1</v>
      </c>
      <c r="J71" s="231">
        <v>1</v>
      </c>
      <c r="K71" s="441" t="s">
        <v>53</v>
      </c>
      <c r="L71" s="231">
        <v>1</v>
      </c>
      <c r="M71" s="232"/>
      <c r="N71" s="230">
        <v>1</v>
      </c>
      <c r="O71" s="231">
        <v>1</v>
      </c>
      <c r="P71" s="231">
        <v>1</v>
      </c>
      <c r="Q71" s="231">
        <v>1</v>
      </c>
      <c r="R71" s="231">
        <v>1</v>
      </c>
      <c r="S71" s="232">
        <v>1</v>
      </c>
      <c r="T71" s="233">
        <v>1</v>
      </c>
      <c r="U71" s="233">
        <v>1</v>
      </c>
      <c r="V71" s="473" t="s">
        <v>53</v>
      </c>
      <c r="W71" s="473" t="s">
        <v>53</v>
      </c>
      <c r="X71" s="234">
        <v>1</v>
      </c>
      <c r="Y71" s="235"/>
      <c r="Z71" s="236"/>
      <c r="AA71" s="237"/>
    </row>
    <row r="72" spans="2:27" ht="10.5" customHeight="1" x14ac:dyDescent="0.25">
      <c r="B72" s="238" t="s">
        <v>687</v>
      </c>
      <c r="C72" s="222"/>
      <c r="D72" s="223">
        <v>1</v>
      </c>
      <c r="E72" s="223">
        <v>2</v>
      </c>
      <c r="F72" s="223">
        <v>1</v>
      </c>
      <c r="G72" s="224"/>
      <c r="H72" s="224"/>
      <c r="I72" s="223">
        <v>1</v>
      </c>
      <c r="J72" s="223">
        <v>1</v>
      </c>
      <c r="K72" s="445" t="s">
        <v>53</v>
      </c>
      <c r="L72" s="223">
        <v>2</v>
      </c>
      <c r="M72" s="225"/>
      <c r="N72" s="222"/>
      <c r="O72" s="224"/>
      <c r="P72" s="224"/>
      <c r="Q72" s="224"/>
      <c r="R72" s="224"/>
      <c r="S72" s="225"/>
      <c r="T72" s="222"/>
      <c r="U72" s="224"/>
      <c r="V72" s="224"/>
      <c r="W72" s="224"/>
      <c r="X72" s="225"/>
      <c r="Y72" s="222"/>
      <c r="Z72" s="224"/>
      <c r="AA72" s="239"/>
    </row>
    <row r="73" spans="2:27" ht="10.5" customHeight="1" x14ac:dyDescent="0.25">
      <c r="B73" s="238" t="s">
        <v>688</v>
      </c>
      <c r="C73" s="240"/>
      <c r="D73" s="446" t="s">
        <v>53</v>
      </c>
      <c r="E73" s="446" t="s">
        <v>53</v>
      </c>
      <c r="F73" s="216">
        <v>8</v>
      </c>
      <c r="G73" s="241"/>
      <c r="H73" s="241"/>
      <c r="I73" s="241"/>
      <c r="J73" s="446" t="s">
        <v>53</v>
      </c>
      <c r="K73" s="446" t="s">
        <v>53</v>
      </c>
      <c r="L73" s="446" t="s">
        <v>53</v>
      </c>
      <c r="M73" s="242"/>
      <c r="N73" s="240"/>
      <c r="O73" s="241"/>
      <c r="P73" s="241"/>
      <c r="Q73" s="241"/>
      <c r="R73" s="241"/>
      <c r="S73" s="242"/>
      <c r="T73" s="240"/>
      <c r="U73" s="241"/>
      <c r="V73" s="241"/>
      <c r="W73" s="241"/>
      <c r="X73" s="242"/>
      <c r="Y73" s="222"/>
      <c r="Z73" s="224"/>
      <c r="AA73" s="239"/>
    </row>
    <row r="74" spans="2:27" ht="10.5" customHeight="1" thickBot="1" x14ac:dyDescent="0.3">
      <c r="B74" s="243" t="s">
        <v>689</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5</v>
      </c>
      <c r="Z74" s="250">
        <v>6</v>
      </c>
      <c r="AA74" s="251">
        <v>2</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474" t="s">
        <v>38</v>
      </c>
      <c r="U76" s="473" t="s">
        <v>38</v>
      </c>
      <c r="V76" s="473" t="s">
        <v>38</v>
      </c>
      <c r="W76" s="473" t="s">
        <v>38</v>
      </c>
      <c r="X76" s="473" t="s">
        <v>38</v>
      </c>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24</v>
      </c>
      <c r="Z77" s="223">
        <v>40</v>
      </c>
      <c r="AA77" s="228">
        <v>115</v>
      </c>
    </row>
    <row r="78" spans="2:27" ht="10.5" customHeight="1" x14ac:dyDescent="0.25">
      <c r="B78" s="270" t="s">
        <v>690</v>
      </c>
      <c r="C78" s="475"/>
      <c r="D78" s="476"/>
      <c r="E78" s="476"/>
      <c r="F78" s="476"/>
      <c r="G78" s="476"/>
      <c r="H78" s="476"/>
      <c r="I78" s="476"/>
      <c r="J78" s="476"/>
      <c r="K78" s="476"/>
      <c r="L78" s="476"/>
      <c r="M78" s="476"/>
      <c r="N78" s="274"/>
      <c r="O78" s="275"/>
      <c r="P78" s="476"/>
      <c r="Q78" s="476"/>
      <c r="R78" s="476"/>
      <c r="S78" s="476"/>
      <c r="T78" s="474" t="s">
        <v>53</v>
      </c>
      <c r="U78" s="473" t="s">
        <v>53</v>
      </c>
      <c r="V78" s="473" t="s">
        <v>53</v>
      </c>
      <c r="W78" s="473" t="s">
        <v>53</v>
      </c>
      <c r="X78" s="473" t="s">
        <v>53</v>
      </c>
      <c r="Y78" s="235"/>
      <c r="Z78" s="236"/>
      <c r="AA78" s="237"/>
    </row>
    <row r="79" spans="2:27" ht="10.5" customHeight="1" thickBot="1" x14ac:dyDescent="0.3">
      <c r="B79" s="276" t="s">
        <v>691</v>
      </c>
      <c r="C79" s="244"/>
      <c r="D79" s="245"/>
      <c r="E79" s="245"/>
      <c r="F79" s="245"/>
      <c r="G79" s="245"/>
      <c r="H79" s="245"/>
      <c r="I79" s="245"/>
      <c r="J79" s="245"/>
      <c r="K79" s="245"/>
      <c r="L79" s="245"/>
      <c r="M79" s="246"/>
      <c r="N79" s="247"/>
      <c r="O79" s="248"/>
      <c r="P79" s="248"/>
      <c r="Q79" s="248"/>
      <c r="R79" s="248"/>
      <c r="S79" s="249"/>
      <c r="T79" s="247"/>
      <c r="U79" s="248"/>
      <c r="V79" s="248"/>
      <c r="W79" s="248"/>
      <c r="X79" s="249"/>
      <c r="Y79" s="477" t="s">
        <v>53</v>
      </c>
      <c r="Z79" s="478" t="s">
        <v>53</v>
      </c>
      <c r="AA79" s="479" t="s">
        <v>53</v>
      </c>
    </row>
    <row r="80" spans="2:27" ht="10.5" customHeight="1" x14ac:dyDescent="0.25">
      <c r="B80" s="270" t="s">
        <v>692</v>
      </c>
      <c r="C80" s="271"/>
      <c r="D80" s="272"/>
      <c r="E80" s="272"/>
      <c r="F80" s="272"/>
      <c r="G80" s="272"/>
      <c r="H80" s="272"/>
      <c r="I80" s="272"/>
      <c r="J80" s="272"/>
      <c r="K80" s="272"/>
      <c r="L80" s="272"/>
      <c r="M80" s="273"/>
      <c r="N80" s="274"/>
      <c r="O80" s="275"/>
      <c r="P80" s="272"/>
      <c r="Q80" s="272"/>
      <c r="R80" s="272"/>
      <c r="S80" s="273"/>
      <c r="T80" s="252">
        <v>3</v>
      </c>
      <c r="U80" s="253">
        <v>3</v>
      </c>
      <c r="V80" s="480" t="s">
        <v>53</v>
      </c>
      <c r="W80" s="480" t="s">
        <v>53</v>
      </c>
      <c r="X80" s="254">
        <v>3</v>
      </c>
      <c r="Y80" s="235"/>
      <c r="Z80" s="236"/>
      <c r="AA80" s="237"/>
    </row>
    <row r="81" spans="1:31" ht="10.5" customHeight="1" thickBot="1" x14ac:dyDescent="0.3">
      <c r="B81" s="276" t="s">
        <v>693</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33</v>
      </c>
      <c r="Z81" s="278">
        <v>59</v>
      </c>
      <c r="AA81" s="279">
        <v>103</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694</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2"/>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138</v>
      </c>
      <c r="D89" s="663"/>
      <c r="E89" s="664" t="s">
        <v>596</v>
      </c>
      <c r="F89" s="663"/>
      <c r="G89" s="664" t="s">
        <v>271</v>
      </c>
      <c r="H89" s="663"/>
      <c r="I89" s="664" t="s">
        <v>659</v>
      </c>
      <c r="J89" s="663"/>
      <c r="K89" s="664" t="s">
        <v>141</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572</v>
      </c>
      <c r="W90" s="288" t="s">
        <v>573</v>
      </c>
    </row>
    <row r="91" spans="1:31" ht="10.5" customHeight="1" x14ac:dyDescent="0.25">
      <c r="A91" s="290"/>
      <c r="B91" s="291" t="s">
        <v>149</v>
      </c>
      <c r="C91" s="347">
        <v>30</v>
      </c>
      <c r="D91" s="346">
        <v>29</v>
      </c>
      <c r="E91" s="347">
        <v>15</v>
      </c>
      <c r="F91" s="346">
        <v>16</v>
      </c>
      <c r="G91" s="347">
        <v>9</v>
      </c>
      <c r="H91" s="346">
        <v>9</v>
      </c>
      <c r="I91" s="347">
        <v>6</v>
      </c>
      <c r="J91" s="346">
        <v>9</v>
      </c>
      <c r="K91" s="347">
        <v>6</v>
      </c>
      <c r="L91" s="346">
        <v>5</v>
      </c>
      <c r="M91" s="347">
        <v>3</v>
      </c>
      <c r="N91" s="188">
        <v>3</v>
      </c>
      <c r="P91" s="671" t="s">
        <v>149</v>
      </c>
      <c r="Q91" s="672"/>
      <c r="R91" s="672"/>
      <c r="S91" s="672"/>
      <c r="T91" s="673"/>
      <c r="U91" s="162">
        <v>73</v>
      </c>
      <c r="V91" s="481">
        <v>71</v>
      </c>
      <c r="W91" s="410">
        <v>71</v>
      </c>
    </row>
    <row r="92" spans="1:31" ht="10.5" customHeight="1" x14ac:dyDescent="0.25">
      <c r="B92" s="294" t="s">
        <v>150</v>
      </c>
      <c r="C92" s="295">
        <v>16</v>
      </c>
      <c r="D92" s="296">
        <v>14</v>
      </c>
      <c r="E92" s="295">
        <v>17</v>
      </c>
      <c r="F92" s="296">
        <v>12</v>
      </c>
      <c r="G92" s="295">
        <v>5</v>
      </c>
      <c r="H92" s="296">
        <v>3</v>
      </c>
      <c r="I92" s="295">
        <v>0</v>
      </c>
      <c r="J92" s="296">
        <v>0</v>
      </c>
      <c r="K92" s="295">
        <v>0</v>
      </c>
      <c r="L92" s="296">
        <v>0</v>
      </c>
      <c r="M92" s="295">
        <v>1</v>
      </c>
      <c r="N92" s="217">
        <v>0</v>
      </c>
      <c r="P92" s="674" t="s">
        <v>151</v>
      </c>
      <c r="Q92" s="675"/>
      <c r="R92" s="675"/>
      <c r="S92" s="675"/>
      <c r="T92" s="676"/>
      <c r="U92" s="168">
        <v>100</v>
      </c>
      <c r="V92" s="482">
        <v>97</v>
      </c>
      <c r="W92" s="411">
        <v>97</v>
      </c>
    </row>
    <row r="93" spans="1:31" ht="10.5" customHeight="1" thickBot="1" x14ac:dyDescent="0.3">
      <c r="B93" s="298" t="s">
        <v>152</v>
      </c>
      <c r="C93" s="299">
        <v>46</v>
      </c>
      <c r="D93" s="174">
        <v>43</v>
      </c>
      <c r="E93" s="299">
        <v>32</v>
      </c>
      <c r="F93" s="174">
        <v>28</v>
      </c>
      <c r="G93" s="299">
        <v>14</v>
      </c>
      <c r="H93" s="174">
        <v>12</v>
      </c>
      <c r="I93" s="299">
        <v>6</v>
      </c>
      <c r="J93" s="174">
        <v>9</v>
      </c>
      <c r="K93" s="299">
        <v>6</v>
      </c>
      <c r="L93" s="174">
        <v>5</v>
      </c>
      <c r="M93" s="299">
        <v>4</v>
      </c>
      <c r="N93" s="175">
        <v>3</v>
      </c>
      <c r="P93" s="677" t="s">
        <v>153</v>
      </c>
      <c r="Q93" s="678"/>
      <c r="R93" s="678"/>
      <c r="S93" s="678"/>
      <c r="T93" s="679"/>
      <c r="U93" s="174">
        <v>173</v>
      </c>
      <c r="V93" s="412">
        <f>V92+V91</f>
        <v>168</v>
      </c>
      <c r="W93" s="412">
        <v>168</v>
      </c>
    </row>
    <row r="94" spans="1:31" ht="10.5" customHeight="1" x14ac:dyDescent="0.25">
      <c r="B94" s="301" t="s">
        <v>695</v>
      </c>
    </row>
    <row r="95" spans="1:31" ht="10.5" customHeight="1" x14ac:dyDescent="0.25">
      <c r="B95" s="301" t="s">
        <v>696</v>
      </c>
    </row>
    <row r="96" spans="1:31" ht="10.5" customHeight="1" x14ac:dyDescent="0.25">
      <c r="B96" s="301" t="s">
        <v>697</v>
      </c>
    </row>
    <row r="97" spans="2:29" ht="10.5" customHeight="1" x14ac:dyDescent="0.25">
      <c r="B97" s="301" t="s">
        <v>698</v>
      </c>
    </row>
    <row r="98" spans="2:29" ht="10.5" customHeight="1" x14ac:dyDescent="0.25">
      <c r="B98" s="301" t="s">
        <v>699</v>
      </c>
    </row>
    <row r="99" spans="2:29" ht="10.5" customHeight="1" x14ac:dyDescent="0.25">
      <c r="B99" s="301"/>
    </row>
    <row r="100" spans="2:29" ht="10.5" customHeight="1" x14ac:dyDescent="0.25">
      <c r="B100" s="301"/>
    </row>
    <row r="101" spans="2:29" ht="10.5" customHeight="1" x14ac:dyDescent="0.25">
      <c r="B101" s="301"/>
    </row>
    <row r="102" spans="2:29" x14ac:dyDescent="0.25">
      <c r="B102" s="301"/>
    </row>
    <row r="104" spans="2:29" ht="15" customHeight="1" x14ac:dyDescent="0.25">
      <c r="B104" s="303" t="s">
        <v>581</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665</v>
      </c>
      <c r="L105" s="303" t="s">
        <v>190</v>
      </c>
      <c r="M105" s="304"/>
      <c r="N105" s="304"/>
      <c r="O105" s="304"/>
    </row>
  </sheetData>
  <mergeCells count="35">
    <mergeCell ref="P90:T90"/>
    <mergeCell ref="P91:T91"/>
    <mergeCell ref="P92:T92"/>
    <mergeCell ref="P93:T93"/>
    <mergeCell ref="C62:AA62"/>
    <mergeCell ref="C75:AA75"/>
    <mergeCell ref="U89:W89"/>
    <mergeCell ref="B88:B89"/>
    <mergeCell ref="P88:T89"/>
    <mergeCell ref="C89:D89"/>
    <mergeCell ref="E89:F89"/>
    <mergeCell ref="G89:H89"/>
    <mergeCell ref="I89:J89"/>
    <mergeCell ref="K89:L89"/>
    <mergeCell ref="M89:N89"/>
    <mergeCell ref="B60:F60"/>
    <mergeCell ref="N60:X60"/>
    <mergeCell ref="Y60:AA60"/>
    <mergeCell ref="B26:C26"/>
    <mergeCell ref="B30:C30"/>
    <mergeCell ref="B31:C31"/>
    <mergeCell ref="B32:C32"/>
    <mergeCell ref="B33:C33"/>
    <mergeCell ref="F34:G34"/>
    <mergeCell ref="F35:G35"/>
    <mergeCell ref="B40:F40"/>
    <mergeCell ref="AA50:AB50"/>
    <mergeCell ref="AA52:AB52"/>
    <mergeCell ref="B53:B54"/>
    <mergeCell ref="B21:C21"/>
    <mergeCell ref="B6:C6"/>
    <mergeCell ref="B10:C10"/>
    <mergeCell ref="B11:C11"/>
    <mergeCell ref="B12:C12"/>
    <mergeCell ref="B15:C15"/>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2"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4" width="6.85546875" style="1" customWidth="1"/>
    <col min="5" max="5" width="5" style="1" customWidth="1"/>
    <col min="6" max="7" width="6.5703125" style="1" customWidth="1"/>
    <col min="8" max="8" width="7.7109375" style="1" customWidth="1"/>
    <col min="9" max="14" width="6.7109375" style="1" customWidth="1"/>
    <col min="15" max="19" width="4.7109375" style="1" customWidth="1"/>
    <col min="20" max="20" width="5.140625" style="1" customWidth="1"/>
    <col min="21" max="21" width="4.7109375" style="1" customWidth="1"/>
    <col min="22" max="22" width="5.28515625" style="1" customWidth="1"/>
    <col min="23" max="23" width="6.5703125" style="1" customWidth="1"/>
    <col min="24" max="24" width="4.28515625" style="1" customWidth="1"/>
    <col min="25" max="25" width="5.28515625" style="1" customWidth="1"/>
    <col min="26" max="31" width="4.140625" style="1" customWidth="1"/>
    <col min="32" max="32" width="5.140625" style="1" customWidth="1"/>
    <col min="33" max="33" width="6.140625" style="1" customWidth="1"/>
    <col min="34" max="34" width="2.7109375" style="1" customWidth="1"/>
    <col min="35" max="16384" width="11.42578125" style="1"/>
  </cols>
  <sheetData>
    <row r="1" spans="2:33" ht="3" customHeight="1" x14ac:dyDescent="0.25"/>
    <row r="2" spans="2:33" ht="12" customHeight="1" x14ac:dyDescent="0.25">
      <c r="B2" s="483" t="s">
        <v>700</v>
      </c>
      <c r="C2" s="3"/>
      <c r="D2" s="4"/>
      <c r="E2" s="4"/>
      <c r="F2" s="4"/>
      <c r="AF2" s="5"/>
    </row>
    <row r="3" spans="2:33" ht="8.25" customHeight="1" x14ac:dyDescent="0.25">
      <c r="B3" s="6"/>
      <c r="C3" s="6"/>
      <c r="M3" s="207" t="s">
        <v>701</v>
      </c>
    </row>
    <row r="4" spans="2:33" ht="8.25" customHeight="1" x14ac:dyDescent="0.25">
      <c r="B4" s="8" t="s">
        <v>2</v>
      </c>
      <c r="C4" s="8"/>
      <c r="H4" s="9"/>
      <c r="I4" s="10" t="s">
        <v>3</v>
      </c>
      <c r="M4" s="207" t="s">
        <v>702</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0</v>
      </c>
      <c r="E9" s="40" t="s">
        <v>38</v>
      </c>
      <c r="F9" s="39">
        <v>32.723534310778</v>
      </c>
      <c r="G9" s="39" t="s">
        <v>53</v>
      </c>
      <c r="H9" s="39">
        <v>2.1801885066316302</v>
      </c>
      <c r="I9" s="39">
        <v>46.269858888718005</v>
      </c>
      <c r="J9" s="40" t="s">
        <v>38</v>
      </c>
      <c r="K9" s="39">
        <v>68.116428443736993</v>
      </c>
      <c r="L9" s="39">
        <v>39.063117658362998</v>
      </c>
      <c r="M9" s="39">
        <v>23.626731090111601</v>
      </c>
      <c r="N9" s="39">
        <v>26.077955886208301</v>
      </c>
      <c r="O9" s="39">
        <v>11.756114592580627</v>
      </c>
      <c r="P9" s="39">
        <v>19.799485982871101</v>
      </c>
      <c r="Q9" s="39">
        <v>18.999835877391199</v>
      </c>
      <c r="R9" s="39">
        <v>15.2277788915226</v>
      </c>
      <c r="S9" s="39" t="s">
        <v>53</v>
      </c>
      <c r="T9" s="39">
        <v>0.98060028212640005</v>
      </c>
      <c r="U9" s="41">
        <v>7.6689321629173</v>
      </c>
      <c r="V9" s="42">
        <v>30.173252312089001</v>
      </c>
      <c r="W9" s="43">
        <v>20.237076327653</v>
      </c>
      <c r="X9" s="41">
        <v>8.4302316105785007</v>
      </c>
      <c r="Y9" s="39">
        <v>27.551082038849799</v>
      </c>
      <c r="Z9" s="40" t="s">
        <v>38</v>
      </c>
      <c r="AA9" s="40" t="s">
        <v>38</v>
      </c>
      <c r="AB9" s="40" t="s">
        <v>38</v>
      </c>
      <c r="AC9" s="40" t="s">
        <v>38</v>
      </c>
      <c r="AD9" s="40" t="s">
        <v>38</v>
      </c>
      <c r="AE9" s="40" t="s">
        <v>38</v>
      </c>
      <c r="AF9" s="44" t="s">
        <v>38</v>
      </c>
      <c r="AG9" s="45">
        <f>SUM(D9:AF9)</f>
        <v>398.88220486312707</v>
      </c>
    </row>
    <row r="10" spans="2:33" ht="12" customHeight="1" x14ac:dyDescent="0.25">
      <c r="B10" s="602" t="s">
        <v>39</v>
      </c>
      <c r="C10" s="603"/>
      <c r="D10" s="46">
        <v>366.56527670167998</v>
      </c>
      <c r="E10" s="47" t="s">
        <v>38</v>
      </c>
      <c r="F10" s="46">
        <v>24.883031746185001</v>
      </c>
      <c r="G10" s="46" t="s">
        <v>53</v>
      </c>
      <c r="H10" s="46">
        <v>1.8472486974203</v>
      </c>
      <c r="I10" s="46">
        <v>7.6971204065479002</v>
      </c>
      <c r="J10" s="47" t="s">
        <v>38</v>
      </c>
      <c r="K10" s="46">
        <v>45.549102681279003</v>
      </c>
      <c r="L10" s="46">
        <v>34.599052736410997</v>
      </c>
      <c r="M10" s="46">
        <v>12.19178888245</v>
      </c>
      <c r="N10" s="46">
        <v>11.474718919935</v>
      </c>
      <c r="O10" s="46">
        <v>19.415384634965999</v>
      </c>
      <c r="P10" s="46">
        <v>26.549205249263998</v>
      </c>
      <c r="Q10" s="46">
        <v>19.214743894809999</v>
      </c>
      <c r="R10" s="46">
        <v>14.820823250516</v>
      </c>
      <c r="S10" s="46" t="s">
        <v>53</v>
      </c>
      <c r="T10" s="46">
        <v>15.202185335582</v>
      </c>
      <c r="U10" s="48">
        <v>13.618470387311</v>
      </c>
      <c r="V10" s="49">
        <v>6.0360490788663004</v>
      </c>
      <c r="W10" s="50">
        <v>0</v>
      </c>
      <c r="X10" s="48">
        <v>0</v>
      </c>
      <c r="Y10" s="46">
        <v>246.842799524897</v>
      </c>
      <c r="Z10" s="47" t="s">
        <v>38</v>
      </c>
      <c r="AA10" s="47" t="s">
        <v>38</v>
      </c>
      <c r="AB10" s="47" t="s">
        <v>38</v>
      </c>
      <c r="AC10" s="47" t="s">
        <v>38</v>
      </c>
      <c r="AD10" s="47" t="s">
        <v>38</v>
      </c>
      <c r="AE10" s="47" t="s">
        <v>38</v>
      </c>
      <c r="AF10" s="51" t="s">
        <v>38</v>
      </c>
      <c r="AG10" s="45">
        <f t="shared" ref="AG10:AG27" si="0">SUM(D10:AF10)</f>
        <v>866.50700212812069</v>
      </c>
    </row>
    <row r="11" spans="2:33" ht="10.5" customHeight="1" x14ac:dyDescent="0.25">
      <c r="B11" s="604" t="s">
        <v>40</v>
      </c>
      <c r="C11" s="605"/>
      <c r="D11" s="46">
        <v>0</v>
      </c>
      <c r="E11" s="47" t="s">
        <v>38</v>
      </c>
      <c r="F11" s="46">
        <v>0</v>
      </c>
      <c r="G11" s="46" t="s">
        <v>53</v>
      </c>
      <c r="H11" s="46">
        <v>0</v>
      </c>
      <c r="I11" s="46">
        <v>0</v>
      </c>
      <c r="J11" s="47" t="s">
        <v>38</v>
      </c>
      <c r="K11" s="46">
        <v>0.56999999999999995</v>
      </c>
      <c r="L11" s="46">
        <v>0.83</v>
      </c>
      <c r="M11" s="46">
        <v>0</v>
      </c>
      <c r="N11" s="46">
        <v>0</v>
      </c>
      <c r="O11" s="46">
        <v>1.86</v>
      </c>
      <c r="P11" s="46">
        <v>0</v>
      </c>
      <c r="Q11" s="46">
        <v>0</v>
      </c>
      <c r="R11" s="46">
        <v>0</v>
      </c>
      <c r="S11" s="46" t="s">
        <v>53</v>
      </c>
      <c r="T11" s="46">
        <v>0</v>
      </c>
      <c r="U11" s="48">
        <v>0</v>
      </c>
      <c r="V11" s="49">
        <v>0</v>
      </c>
      <c r="W11" s="50">
        <v>0</v>
      </c>
      <c r="X11" s="48">
        <v>0</v>
      </c>
      <c r="Y11" s="46">
        <v>0</v>
      </c>
      <c r="Z11" s="47" t="s">
        <v>38</v>
      </c>
      <c r="AA11" s="47" t="s">
        <v>38</v>
      </c>
      <c r="AB11" s="47" t="s">
        <v>38</v>
      </c>
      <c r="AC11" s="47" t="s">
        <v>38</v>
      </c>
      <c r="AD11" s="47" t="s">
        <v>38</v>
      </c>
      <c r="AE11" s="47" t="s">
        <v>38</v>
      </c>
      <c r="AF11" s="51" t="s">
        <v>38</v>
      </c>
      <c r="AG11" s="45">
        <f t="shared" si="0"/>
        <v>3.26</v>
      </c>
    </row>
    <row r="12" spans="2:33" ht="17.100000000000001" customHeight="1" x14ac:dyDescent="0.25">
      <c r="B12" s="606" t="s">
        <v>41</v>
      </c>
      <c r="C12" s="607"/>
      <c r="D12" s="46">
        <v>0</v>
      </c>
      <c r="E12" s="47" t="s">
        <v>38</v>
      </c>
      <c r="F12" s="46">
        <v>0</v>
      </c>
      <c r="G12" s="46" t="s">
        <v>53</v>
      </c>
      <c r="H12" s="46">
        <v>0</v>
      </c>
      <c r="I12" s="46">
        <v>0</v>
      </c>
      <c r="J12" s="47" t="s">
        <v>38</v>
      </c>
      <c r="K12" s="46">
        <v>0</v>
      </c>
      <c r="L12" s="46">
        <v>0</v>
      </c>
      <c r="M12" s="46">
        <v>0</v>
      </c>
      <c r="N12" s="46">
        <v>0</v>
      </c>
      <c r="O12" s="46">
        <v>0</v>
      </c>
      <c r="P12" s="46">
        <v>0</v>
      </c>
      <c r="Q12" s="46">
        <v>0</v>
      </c>
      <c r="R12" s="46">
        <v>0</v>
      </c>
      <c r="S12" s="46" t="s">
        <v>53</v>
      </c>
      <c r="T12" s="46">
        <v>0</v>
      </c>
      <c r="U12" s="48">
        <v>0</v>
      </c>
      <c r="V12" s="49">
        <v>0</v>
      </c>
      <c r="W12" s="50">
        <v>0</v>
      </c>
      <c r="X12" s="46">
        <v>0</v>
      </c>
      <c r="Y12" s="46">
        <v>18.32</v>
      </c>
      <c r="Z12" s="47" t="s">
        <v>38</v>
      </c>
      <c r="AA12" s="47" t="s">
        <v>38</v>
      </c>
      <c r="AB12" s="47" t="s">
        <v>38</v>
      </c>
      <c r="AC12" s="47" t="s">
        <v>38</v>
      </c>
      <c r="AD12" s="47" t="s">
        <v>38</v>
      </c>
      <c r="AE12" s="47" t="s">
        <v>38</v>
      </c>
      <c r="AF12" s="47" t="s">
        <v>38</v>
      </c>
      <c r="AG12" s="52">
        <f t="shared" si="0"/>
        <v>18.32</v>
      </c>
    </row>
    <row r="13" spans="2:33" ht="10.5" customHeight="1" x14ac:dyDescent="0.25">
      <c r="B13" s="53"/>
      <c r="C13" s="54" t="s">
        <v>42</v>
      </c>
      <c r="D13" s="46">
        <v>366.56527670167998</v>
      </c>
      <c r="E13" s="47" t="s">
        <v>38</v>
      </c>
      <c r="F13" s="46">
        <v>57.606566056963004</v>
      </c>
      <c r="G13" s="46" t="s">
        <v>53</v>
      </c>
      <c r="H13" s="46">
        <v>4.02743720405193</v>
      </c>
      <c r="I13" s="46">
        <v>53.966979295265908</v>
      </c>
      <c r="J13" s="47" t="s">
        <v>38</v>
      </c>
      <c r="K13" s="46">
        <v>114.235531125016</v>
      </c>
      <c r="L13" s="46">
        <v>74.492170394773993</v>
      </c>
      <c r="M13" s="46">
        <v>35.818519972561603</v>
      </c>
      <c r="N13" s="46">
        <v>37.552674806143301</v>
      </c>
      <c r="O13" s="46">
        <v>33.031499227546625</v>
      </c>
      <c r="P13" s="46">
        <v>46.348691232135096</v>
      </c>
      <c r="Q13" s="46">
        <v>38.214579772201198</v>
      </c>
      <c r="R13" s="46">
        <v>30.0486021420386</v>
      </c>
      <c r="S13" s="46" t="s">
        <v>53</v>
      </c>
      <c r="T13" s="46">
        <v>16.182785617708401</v>
      </c>
      <c r="U13" s="48">
        <v>21.2874025502283</v>
      </c>
      <c r="V13" s="49">
        <v>36.209301390955304</v>
      </c>
      <c r="W13" s="50">
        <v>20.237076327653</v>
      </c>
      <c r="X13" s="48">
        <v>8.4302316105785007</v>
      </c>
      <c r="Y13" s="46">
        <v>292.71388156374684</v>
      </c>
      <c r="Z13" s="47" t="s">
        <v>38</v>
      </c>
      <c r="AA13" s="47" t="s">
        <v>38</v>
      </c>
      <c r="AB13" s="47" t="s">
        <v>38</v>
      </c>
      <c r="AC13" s="47" t="s">
        <v>38</v>
      </c>
      <c r="AD13" s="47" t="s">
        <v>38</v>
      </c>
      <c r="AE13" s="47" t="s">
        <v>38</v>
      </c>
      <c r="AF13" s="51" t="s">
        <v>38</v>
      </c>
      <c r="AG13" s="45">
        <f t="shared" si="0"/>
        <v>1286.9692069912476</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10.589201090501</v>
      </c>
      <c r="E15" s="65" t="s">
        <v>38</v>
      </c>
      <c r="F15" s="64">
        <v>2.2348465923565999</v>
      </c>
      <c r="G15" s="64" t="s">
        <v>53</v>
      </c>
      <c r="H15" s="64">
        <v>2.6059379106738001E-2</v>
      </c>
      <c r="I15" s="64">
        <v>3.9542593695905999</v>
      </c>
      <c r="J15" s="65" t="s">
        <v>38</v>
      </c>
      <c r="K15" s="64">
        <v>12.663312370467001</v>
      </c>
      <c r="L15" s="64">
        <v>19.431359188291001</v>
      </c>
      <c r="M15" s="64">
        <v>1.7054561678225</v>
      </c>
      <c r="N15" s="64">
        <v>4.5921578489032999</v>
      </c>
      <c r="O15" s="64">
        <v>5.5055198846191002</v>
      </c>
      <c r="P15" s="64">
        <v>6.0895766288662001</v>
      </c>
      <c r="Q15" s="64">
        <v>0.96118918470605996</v>
      </c>
      <c r="R15" s="64">
        <v>1.3533059219499</v>
      </c>
      <c r="S15" s="64" t="s">
        <v>53</v>
      </c>
      <c r="T15" s="64">
        <v>0.15347658899083999</v>
      </c>
      <c r="U15" s="66">
        <v>3.8653874594339999</v>
      </c>
      <c r="V15" s="67">
        <v>2.3636166990316001</v>
      </c>
      <c r="W15" s="68">
        <v>0</v>
      </c>
      <c r="X15" s="66">
        <v>5.9876087587986002E-2</v>
      </c>
      <c r="Y15" s="64">
        <v>37.801274785855298</v>
      </c>
      <c r="Z15" s="65" t="s">
        <v>38</v>
      </c>
      <c r="AA15" s="65" t="s">
        <v>38</v>
      </c>
      <c r="AB15" s="65" t="s">
        <v>38</v>
      </c>
      <c r="AC15" s="65" t="s">
        <v>38</v>
      </c>
      <c r="AD15" s="65" t="s">
        <v>38</v>
      </c>
      <c r="AE15" s="65" t="s">
        <v>38</v>
      </c>
      <c r="AF15" s="69" t="s">
        <v>38</v>
      </c>
      <c r="AG15" s="70">
        <f t="shared" si="0"/>
        <v>113.3498752480797</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320</v>
      </c>
      <c r="E17" s="82">
        <v>0</v>
      </c>
      <c r="F17" s="46">
        <v>25</v>
      </c>
      <c r="G17" s="46" t="s">
        <v>53</v>
      </c>
      <c r="H17" s="46">
        <v>0</v>
      </c>
      <c r="I17" s="46">
        <v>7</v>
      </c>
      <c r="J17" s="82">
        <v>0</v>
      </c>
      <c r="K17" s="46">
        <v>34</v>
      </c>
      <c r="L17" s="46">
        <v>31</v>
      </c>
      <c r="M17" s="46">
        <v>14</v>
      </c>
      <c r="N17" s="46">
        <v>17</v>
      </c>
      <c r="O17" s="46">
        <v>21</v>
      </c>
      <c r="P17" s="46">
        <v>27</v>
      </c>
      <c r="Q17" s="46">
        <v>24</v>
      </c>
      <c r="R17" s="46">
        <v>16</v>
      </c>
      <c r="S17" s="46" t="s">
        <v>53</v>
      </c>
      <c r="T17" s="46">
        <v>13</v>
      </c>
      <c r="U17" s="48">
        <v>16</v>
      </c>
      <c r="V17" s="49">
        <v>4</v>
      </c>
      <c r="W17" s="103">
        <v>0</v>
      </c>
      <c r="X17" s="48">
        <v>0</v>
      </c>
      <c r="Y17" s="46">
        <v>246</v>
      </c>
      <c r="Z17" s="102" t="s">
        <v>38</v>
      </c>
      <c r="AA17" s="102" t="s">
        <v>38</v>
      </c>
      <c r="AB17" s="102" t="s">
        <v>38</v>
      </c>
      <c r="AC17" s="102" t="s">
        <v>38</v>
      </c>
      <c r="AD17" s="102" t="s">
        <v>38</v>
      </c>
      <c r="AE17" s="102" t="s">
        <v>38</v>
      </c>
      <c r="AF17" s="103" t="s">
        <v>38</v>
      </c>
      <c r="AG17" s="83">
        <f t="shared" si="0"/>
        <v>815</v>
      </c>
    </row>
    <row r="18" spans="1:33" ht="10.5" customHeight="1" thickBot="1" x14ac:dyDescent="0.3">
      <c r="B18" s="84"/>
      <c r="C18" s="85" t="s">
        <v>47</v>
      </c>
      <c r="D18" s="335" t="s">
        <v>38</v>
      </c>
      <c r="E18" s="335" t="s">
        <v>38</v>
      </c>
      <c r="F18" s="336" t="s">
        <v>38</v>
      </c>
      <c r="G18" s="46" t="s">
        <v>53</v>
      </c>
      <c r="H18" s="336" t="s">
        <v>38</v>
      </c>
      <c r="I18" s="336" t="s">
        <v>38</v>
      </c>
      <c r="J18" s="335" t="s">
        <v>38</v>
      </c>
      <c r="K18" s="336" t="s">
        <v>38</v>
      </c>
      <c r="L18" s="336" t="s">
        <v>38</v>
      </c>
      <c r="M18" s="335" t="s">
        <v>38</v>
      </c>
      <c r="N18" s="335" t="s">
        <v>38</v>
      </c>
      <c r="O18" s="335" t="s">
        <v>38</v>
      </c>
      <c r="P18" s="335" t="s">
        <v>38</v>
      </c>
      <c r="Q18" s="335" t="s">
        <v>38</v>
      </c>
      <c r="R18" s="335" t="s">
        <v>38</v>
      </c>
      <c r="S18" s="351" t="s">
        <v>53</v>
      </c>
      <c r="T18" s="335" t="s">
        <v>38</v>
      </c>
      <c r="U18" s="337" t="s">
        <v>38</v>
      </c>
      <c r="V18" s="338" t="s">
        <v>38</v>
      </c>
      <c r="W18" s="339" t="s">
        <v>38</v>
      </c>
      <c r="X18" s="335" t="s">
        <v>38</v>
      </c>
      <c r="Y18" s="335" t="s">
        <v>38</v>
      </c>
      <c r="Z18" s="335" t="s">
        <v>38</v>
      </c>
      <c r="AA18" s="335" t="s">
        <v>38</v>
      </c>
      <c r="AB18" s="335" t="s">
        <v>38</v>
      </c>
      <c r="AC18" s="335" t="s">
        <v>38</v>
      </c>
      <c r="AD18" s="335" t="s">
        <v>38</v>
      </c>
      <c r="AE18" s="335" t="s">
        <v>38</v>
      </c>
      <c r="AF18" s="335" t="s">
        <v>38</v>
      </c>
      <c r="AG18" s="340" t="s">
        <v>38</v>
      </c>
    </row>
    <row r="19" spans="1:33" ht="10.5" customHeight="1" x14ac:dyDescent="0.25">
      <c r="B19" s="86"/>
      <c r="C19" s="87" t="s">
        <v>703</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37</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49</v>
      </c>
      <c r="C21" s="613"/>
      <c r="D21" s="101" t="s">
        <v>38</v>
      </c>
      <c r="E21" s="102" t="s">
        <v>38</v>
      </c>
      <c r="F21" s="102" t="s">
        <v>38</v>
      </c>
      <c r="G21" s="102" t="s">
        <v>38</v>
      </c>
      <c r="H21" s="102" t="s">
        <v>38</v>
      </c>
      <c r="I21" s="102" t="s">
        <v>38</v>
      </c>
      <c r="J21" s="102" t="s">
        <v>38</v>
      </c>
      <c r="K21" s="102" t="s">
        <v>38</v>
      </c>
      <c r="L21" s="102" t="s">
        <v>38</v>
      </c>
      <c r="M21" s="102" t="s">
        <v>38</v>
      </c>
      <c r="N21" s="102" t="s">
        <v>38</v>
      </c>
      <c r="O21" s="102" t="s">
        <v>38</v>
      </c>
      <c r="P21" s="102" t="s">
        <v>38</v>
      </c>
      <c r="Q21" s="102" t="s">
        <v>38</v>
      </c>
      <c r="R21" s="102" t="s">
        <v>38</v>
      </c>
      <c r="S21" s="102" t="s">
        <v>38</v>
      </c>
      <c r="T21" s="103" t="s">
        <v>38</v>
      </c>
      <c r="U21" s="101" t="s">
        <v>38</v>
      </c>
      <c r="V21" s="104" t="s">
        <v>38</v>
      </c>
      <c r="W21" s="103" t="s">
        <v>38</v>
      </c>
      <c r="X21" s="101" t="s">
        <v>38</v>
      </c>
      <c r="Y21" s="102" t="s">
        <v>38</v>
      </c>
      <c r="Z21" s="102" t="s">
        <v>38</v>
      </c>
      <c r="AA21" s="102" t="s">
        <v>38</v>
      </c>
      <c r="AB21" s="102" t="s">
        <v>38</v>
      </c>
      <c r="AC21" s="102" t="s">
        <v>38</v>
      </c>
      <c r="AD21" s="102" t="s">
        <v>38</v>
      </c>
      <c r="AE21" s="102" t="s">
        <v>38</v>
      </c>
      <c r="AF21" s="103" t="s">
        <v>38</v>
      </c>
      <c r="AG21" s="105" t="s">
        <v>38</v>
      </c>
    </row>
    <row r="22" spans="1:33" ht="10.5" customHeight="1" x14ac:dyDescent="0.25">
      <c r="B22" s="106"/>
      <c r="C22" s="107" t="s">
        <v>42</v>
      </c>
      <c r="D22" s="421">
        <v>365.2</v>
      </c>
      <c r="E22" s="423" t="s">
        <v>38</v>
      </c>
      <c r="F22" s="423">
        <v>43.9</v>
      </c>
      <c r="G22" s="423" t="s">
        <v>38</v>
      </c>
      <c r="H22" s="423">
        <v>5</v>
      </c>
      <c r="I22" s="423">
        <v>38.299999999999997</v>
      </c>
      <c r="J22" s="366" t="s">
        <v>38</v>
      </c>
      <c r="K22" s="423">
        <v>97.2</v>
      </c>
      <c r="L22" s="423">
        <v>65.5</v>
      </c>
      <c r="M22" s="423">
        <v>25.7</v>
      </c>
      <c r="N22" s="423">
        <v>34.6</v>
      </c>
      <c r="O22" s="423">
        <v>34.5</v>
      </c>
      <c r="P22" s="423">
        <v>38</v>
      </c>
      <c r="Q22" s="423">
        <v>28.6</v>
      </c>
      <c r="R22" s="423">
        <v>21.4</v>
      </c>
      <c r="S22" s="423" t="s">
        <v>38</v>
      </c>
      <c r="T22" s="83">
        <v>14.5</v>
      </c>
      <c r="U22" s="421">
        <v>24.5</v>
      </c>
      <c r="V22" s="424">
        <v>41.6</v>
      </c>
      <c r="W22" s="83" t="s">
        <v>38</v>
      </c>
      <c r="X22" s="108" t="s">
        <v>38</v>
      </c>
      <c r="Y22" s="109" t="s">
        <v>38</v>
      </c>
      <c r="Z22" s="422" t="s">
        <v>38</v>
      </c>
      <c r="AA22" s="422" t="s">
        <v>38</v>
      </c>
      <c r="AB22" s="422" t="s">
        <v>38</v>
      </c>
      <c r="AC22" s="422" t="s">
        <v>38</v>
      </c>
      <c r="AD22" s="422" t="s">
        <v>38</v>
      </c>
      <c r="AE22" s="422" t="s">
        <v>38</v>
      </c>
      <c r="AF22" s="425" t="s">
        <v>38</v>
      </c>
      <c r="AG22" s="426">
        <f t="shared" ref="AG22" si="1">SUM(D22:AF22)</f>
        <v>878.50000000000011</v>
      </c>
    </row>
    <row r="23" spans="1:33" ht="10.5" customHeight="1" thickBot="1" x14ac:dyDescent="0.3">
      <c r="B23" s="112"/>
      <c r="C23" s="113" t="s">
        <v>43</v>
      </c>
      <c r="D23" s="427" t="s">
        <v>38</v>
      </c>
      <c r="E23" s="428"/>
      <c r="F23" s="429"/>
      <c r="G23" s="429"/>
      <c r="H23" s="429"/>
      <c r="I23" s="429"/>
      <c r="J23" s="428"/>
      <c r="K23" s="429"/>
      <c r="L23" s="429"/>
      <c r="M23" s="429"/>
      <c r="N23" s="429"/>
      <c r="O23" s="429"/>
      <c r="P23" s="429"/>
      <c r="Q23" s="429"/>
      <c r="R23" s="429"/>
      <c r="S23" s="429"/>
      <c r="T23" s="430"/>
      <c r="U23" s="431"/>
      <c r="V23" s="432"/>
      <c r="W23" s="430"/>
      <c r="X23" s="431"/>
      <c r="Y23" s="429"/>
      <c r="Z23" s="428"/>
      <c r="AA23" s="428"/>
      <c r="AB23" s="428"/>
      <c r="AC23" s="428"/>
      <c r="AD23" s="428"/>
      <c r="AE23" s="428"/>
      <c r="AF23" s="433"/>
      <c r="AG23" s="434"/>
    </row>
    <row r="24" spans="1:33" ht="10.5" customHeight="1" x14ac:dyDescent="0.25">
      <c r="B24" s="86"/>
      <c r="C24" s="87" t="s">
        <v>704</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37</v>
      </c>
      <c r="D25" s="96" t="s">
        <v>38</v>
      </c>
      <c r="E25" s="97" t="s">
        <v>38</v>
      </c>
      <c r="F25" s="97" t="s">
        <v>38</v>
      </c>
      <c r="G25" s="97" t="s">
        <v>38</v>
      </c>
      <c r="H25" s="97" t="s">
        <v>38</v>
      </c>
      <c r="I25" s="97" t="s">
        <v>38</v>
      </c>
      <c r="J25" s="97" t="s">
        <v>38</v>
      </c>
      <c r="K25" s="97" t="s">
        <v>38</v>
      </c>
      <c r="L25" s="97" t="s">
        <v>38</v>
      </c>
      <c r="M25" s="97" t="s">
        <v>38</v>
      </c>
      <c r="N25" s="97" t="s">
        <v>38</v>
      </c>
      <c r="O25" s="97" t="s">
        <v>38</v>
      </c>
      <c r="P25" s="97" t="s">
        <v>38</v>
      </c>
      <c r="Q25" s="97" t="s">
        <v>38</v>
      </c>
      <c r="R25" s="97" t="s">
        <v>38</v>
      </c>
      <c r="S25" s="97" t="s">
        <v>38</v>
      </c>
      <c r="T25" s="98" t="s">
        <v>38</v>
      </c>
      <c r="U25" s="96" t="s">
        <v>38</v>
      </c>
      <c r="V25" s="99" t="s">
        <v>38</v>
      </c>
      <c r="W25" s="98" t="s">
        <v>38</v>
      </c>
      <c r="X25" s="96" t="s">
        <v>38</v>
      </c>
      <c r="Y25" s="97" t="s">
        <v>38</v>
      </c>
      <c r="Z25" s="97" t="s">
        <v>38</v>
      </c>
      <c r="AA25" s="97" t="s">
        <v>38</v>
      </c>
      <c r="AB25" s="97" t="s">
        <v>38</v>
      </c>
      <c r="AC25" s="97" t="s">
        <v>38</v>
      </c>
      <c r="AD25" s="97" t="s">
        <v>38</v>
      </c>
      <c r="AE25" s="97" t="s">
        <v>38</v>
      </c>
      <c r="AF25" s="98" t="s">
        <v>38</v>
      </c>
      <c r="AG25" s="100" t="s">
        <v>38</v>
      </c>
    </row>
    <row r="26" spans="1:33" ht="30" customHeight="1" x14ac:dyDescent="0.25">
      <c r="B26" s="612" t="s">
        <v>49</v>
      </c>
      <c r="C26" s="613"/>
      <c r="D26" s="101" t="s">
        <v>38</v>
      </c>
      <c r="E26" s="102" t="s">
        <v>38</v>
      </c>
      <c r="F26" s="102" t="s">
        <v>38</v>
      </c>
      <c r="G26" s="102" t="s">
        <v>38</v>
      </c>
      <c r="H26" s="102" t="s">
        <v>38</v>
      </c>
      <c r="I26" s="102" t="s">
        <v>38</v>
      </c>
      <c r="J26" s="102" t="s">
        <v>38</v>
      </c>
      <c r="K26" s="102" t="s">
        <v>38</v>
      </c>
      <c r="L26" s="102" t="s">
        <v>38</v>
      </c>
      <c r="M26" s="102" t="s">
        <v>38</v>
      </c>
      <c r="N26" s="102" t="s">
        <v>38</v>
      </c>
      <c r="O26" s="102" t="s">
        <v>38</v>
      </c>
      <c r="P26" s="102" t="s">
        <v>38</v>
      </c>
      <c r="Q26" s="102" t="s">
        <v>38</v>
      </c>
      <c r="R26" s="102" t="s">
        <v>38</v>
      </c>
      <c r="S26" s="102" t="s">
        <v>38</v>
      </c>
      <c r="T26" s="103" t="s">
        <v>38</v>
      </c>
      <c r="U26" s="101" t="s">
        <v>38</v>
      </c>
      <c r="V26" s="104" t="s">
        <v>38</v>
      </c>
      <c r="W26" s="103" t="s">
        <v>38</v>
      </c>
      <c r="X26" s="101" t="s">
        <v>38</v>
      </c>
      <c r="Y26" s="102" t="s">
        <v>38</v>
      </c>
      <c r="Z26" s="102" t="s">
        <v>38</v>
      </c>
      <c r="AA26" s="102" t="s">
        <v>38</v>
      </c>
      <c r="AB26" s="102" t="s">
        <v>38</v>
      </c>
      <c r="AC26" s="102" t="s">
        <v>38</v>
      </c>
      <c r="AD26" s="102" t="s">
        <v>38</v>
      </c>
      <c r="AE26" s="102" t="s">
        <v>38</v>
      </c>
      <c r="AF26" s="103" t="s">
        <v>38</v>
      </c>
      <c r="AG26" s="105" t="s">
        <v>38</v>
      </c>
    </row>
    <row r="27" spans="1:33" ht="10.5" customHeight="1" x14ac:dyDescent="0.25">
      <c r="B27" s="106"/>
      <c r="C27" s="107" t="s">
        <v>42</v>
      </c>
      <c r="D27" s="421">
        <v>365.2</v>
      </c>
      <c r="E27" s="423" t="s">
        <v>38</v>
      </c>
      <c r="F27" s="423">
        <v>43.9</v>
      </c>
      <c r="G27" s="423" t="s">
        <v>38</v>
      </c>
      <c r="H27" s="423">
        <v>5</v>
      </c>
      <c r="I27" s="423">
        <v>38.299999999999997</v>
      </c>
      <c r="J27" s="366" t="s">
        <v>38</v>
      </c>
      <c r="K27" s="423">
        <v>97.2</v>
      </c>
      <c r="L27" s="423">
        <v>65.5</v>
      </c>
      <c r="M27" s="423">
        <v>25.7</v>
      </c>
      <c r="N27" s="423">
        <v>34.6</v>
      </c>
      <c r="O27" s="423">
        <v>34.5</v>
      </c>
      <c r="P27" s="423">
        <v>38</v>
      </c>
      <c r="Q27" s="423">
        <v>28.6</v>
      </c>
      <c r="R27" s="423">
        <v>21.4</v>
      </c>
      <c r="S27" s="423" t="s">
        <v>38</v>
      </c>
      <c r="T27" s="83">
        <v>14.5</v>
      </c>
      <c r="U27" s="421">
        <v>24.5</v>
      </c>
      <c r="V27" s="424">
        <v>41.6</v>
      </c>
      <c r="W27" s="83" t="s">
        <v>38</v>
      </c>
      <c r="X27" s="108" t="s">
        <v>38</v>
      </c>
      <c r="Y27" s="109" t="s">
        <v>38</v>
      </c>
      <c r="Z27" s="422" t="s">
        <v>38</v>
      </c>
      <c r="AA27" s="422" t="s">
        <v>38</v>
      </c>
      <c r="AB27" s="422" t="s">
        <v>38</v>
      </c>
      <c r="AC27" s="422" t="s">
        <v>38</v>
      </c>
      <c r="AD27" s="422" t="s">
        <v>38</v>
      </c>
      <c r="AE27" s="422" t="s">
        <v>38</v>
      </c>
      <c r="AF27" s="425" t="s">
        <v>38</v>
      </c>
      <c r="AG27" s="426">
        <f t="shared" si="0"/>
        <v>878.50000000000011</v>
      </c>
    </row>
    <row r="28" spans="1:33" ht="10.5" customHeight="1" thickBot="1" x14ac:dyDescent="0.3">
      <c r="B28" s="112"/>
      <c r="C28" s="113" t="s">
        <v>43</v>
      </c>
      <c r="D28" s="427">
        <v>26</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125" t="s">
        <v>53</v>
      </c>
      <c r="E30" s="126" t="s">
        <v>53</v>
      </c>
      <c r="F30" s="126" t="s">
        <v>53</v>
      </c>
      <c r="G30" s="126" t="s">
        <v>53</v>
      </c>
      <c r="H30" s="126" t="s">
        <v>53</v>
      </c>
      <c r="I30" s="126" t="s">
        <v>53</v>
      </c>
      <c r="J30" s="126" t="s">
        <v>53</v>
      </c>
      <c r="K30" s="126" t="s">
        <v>53</v>
      </c>
      <c r="L30" s="126" t="s">
        <v>53</v>
      </c>
      <c r="M30" s="126" t="s">
        <v>53</v>
      </c>
      <c r="N30" s="126" t="s">
        <v>53</v>
      </c>
      <c r="O30" s="126" t="s">
        <v>53</v>
      </c>
      <c r="P30" s="126" t="s">
        <v>53</v>
      </c>
      <c r="Q30" s="126" t="s">
        <v>53</v>
      </c>
      <c r="R30" s="126" t="s">
        <v>53</v>
      </c>
      <c r="S30" s="126" t="s">
        <v>53</v>
      </c>
      <c r="T30" s="127" t="s">
        <v>53</v>
      </c>
      <c r="U30" s="125" t="s">
        <v>53</v>
      </c>
      <c r="V30" s="128" t="s">
        <v>53</v>
      </c>
      <c r="W30" s="127" t="s">
        <v>53</v>
      </c>
      <c r="X30" s="125" t="s">
        <v>53</v>
      </c>
      <c r="Y30" s="126" t="s">
        <v>53</v>
      </c>
      <c r="Z30" s="126" t="s">
        <v>53</v>
      </c>
      <c r="AA30" s="126" t="s">
        <v>53</v>
      </c>
      <c r="AB30" s="126" t="s">
        <v>53</v>
      </c>
      <c r="AC30" s="126" t="s">
        <v>53</v>
      </c>
      <c r="AD30" s="126" t="s">
        <v>53</v>
      </c>
      <c r="AE30" s="126" t="s">
        <v>53</v>
      </c>
      <c r="AF30" s="127" t="s">
        <v>53</v>
      </c>
      <c r="AG30" s="438"/>
    </row>
    <row r="31" spans="1:33" s="10" customFormat="1" ht="10.5" customHeight="1" thickBot="1" x14ac:dyDescent="0.3">
      <c r="A31" s="120"/>
      <c r="B31" s="608" t="s">
        <v>54</v>
      </c>
      <c r="C31" s="609"/>
      <c r="D31" s="129" t="s">
        <v>53</v>
      </c>
      <c r="E31" s="130" t="s">
        <v>53</v>
      </c>
      <c r="F31" s="130" t="s">
        <v>53</v>
      </c>
      <c r="G31" s="130" t="s">
        <v>53</v>
      </c>
      <c r="H31" s="130" t="s">
        <v>53</v>
      </c>
      <c r="I31" s="130" t="s">
        <v>53</v>
      </c>
      <c r="J31" s="130" t="s">
        <v>53</v>
      </c>
      <c r="K31" s="130" t="s">
        <v>53</v>
      </c>
      <c r="L31" s="130" t="s">
        <v>53</v>
      </c>
      <c r="M31" s="130" t="s">
        <v>53</v>
      </c>
      <c r="N31" s="130" t="s">
        <v>53</v>
      </c>
      <c r="O31" s="130" t="s">
        <v>53</v>
      </c>
      <c r="P31" s="130" t="s">
        <v>53</v>
      </c>
      <c r="Q31" s="130" t="s">
        <v>53</v>
      </c>
      <c r="R31" s="130" t="s">
        <v>53</v>
      </c>
      <c r="S31" s="130" t="s">
        <v>53</v>
      </c>
      <c r="T31" s="131" t="s">
        <v>53</v>
      </c>
      <c r="U31" s="129" t="s">
        <v>53</v>
      </c>
      <c r="V31" s="132" t="s">
        <v>53</v>
      </c>
      <c r="W31" s="131" t="s">
        <v>53</v>
      </c>
      <c r="X31" s="129" t="s">
        <v>53</v>
      </c>
      <c r="Y31" s="130" t="s">
        <v>53</v>
      </c>
      <c r="Z31" s="130" t="s">
        <v>53</v>
      </c>
      <c r="AA31" s="130" t="s">
        <v>53</v>
      </c>
      <c r="AB31" s="130" t="s">
        <v>53</v>
      </c>
      <c r="AC31" s="130" t="s">
        <v>53</v>
      </c>
      <c r="AD31" s="130" t="s">
        <v>53</v>
      </c>
      <c r="AE31" s="130" t="s">
        <v>53</v>
      </c>
      <c r="AF31" s="130" t="s">
        <v>53</v>
      </c>
      <c r="AG31" s="133" t="s">
        <v>53</v>
      </c>
    </row>
    <row r="32" spans="1:33" s="10" customFormat="1" ht="10.5" customHeight="1" x14ac:dyDescent="0.25">
      <c r="A32" s="120"/>
      <c r="B32" s="618" t="s">
        <v>55</v>
      </c>
      <c r="C32" s="619" t="s">
        <v>56</v>
      </c>
      <c r="D32" s="134" t="s">
        <v>38</v>
      </c>
      <c r="E32" s="135" t="s">
        <v>38</v>
      </c>
      <c r="F32" s="135" t="s">
        <v>38</v>
      </c>
      <c r="G32" s="135" t="s">
        <v>38</v>
      </c>
      <c r="H32" s="135" t="s">
        <v>38</v>
      </c>
      <c r="I32" s="135" t="s">
        <v>38</v>
      </c>
      <c r="J32" s="135" t="s">
        <v>38</v>
      </c>
      <c r="K32" s="135" t="s">
        <v>38</v>
      </c>
      <c r="L32" s="135" t="s">
        <v>38</v>
      </c>
      <c r="M32" s="135" t="s">
        <v>38</v>
      </c>
      <c r="N32" s="135" t="s">
        <v>38</v>
      </c>
      <c r="O32" s="135" t="s">
        <v>38</v>
      </c>
      <c r="P32" s="135" t="s">
        <v>38</v>
      </c>
      <c r="Q32" s="135" t="s">
        <v>38</v>
      </c>
      <c r="R32" s="135" t="s">
        <v>38</v>
      </c>
      <c r="S32" s="135" t="s">
        <v>38</v>
      </c>
      <c r="T32" s="135" t="s">
        <v>38</v>
      </c>
      <c r="U32" s="134" t="s">
        <v>38</v>
      </c>
      <c r="V32" s="136" t="s">
        <v>38</v>
      </c>
      <c r="W32" s="137" t="s">
        <v>38</v>
      </c>
      <c r="X32" s="134" t="s">
        <v>38</v>
      </c>
      <c r="Y32" s="135" t="s">
        <v>38</v>
      </c>
      <c r="Z32" s="135" t="s">
        <v>38</v>
      </c>
      <c r="AA32" s="135" t="s">
        <v>38</v>
      </c>
      <c r="AB32" s="135" t="s">
        <v>38</v>
      </c>
      <c r="AC32" s="135" t="s">
        <v>38</v>
      </c>
      <c r="AD32" s="135" t="s">
        <v>38</v>
      </c>
      <c r="AE32" s="135" t="s">
        <v>38</v>
      </c>
      <c r="AF32" s="135" t="s">
        <v>38</v>
      </c>
      <c r="AG32" s="138" t="s">
        <v>38</v>
      </c>
    </row>
    <row r="33" spans="1:33" s="10" customFormat="1" ht="17.100000000000001" customHeight="1" thickBot="1" x14ac:dyDescent="0.3">
      <c r="A33" s="120"/>
      <c r="B33" s="620" t="s">
        <v>57</v>
      </c>
      <c r="C33" s="621"/>
      <c r="D33" s="139" t="s">
        <v>38</v>
      </c>
      <c r="E33" s="140" t="s">
        <v>38</v>
      </c>
      <c r="F33" s="140" t="s">
        <v>38</v>
      </c>
      <c r="G33" s="140" t="s">
        <v>38</v>
      </c>
      <c r="H33" s="140" t="s">
        <v>38</v>
      </c>
      <c r="I33" s="140" t="s">
        <v>38</v>
      </c>
      <c r="J33" s="140" t="s">
        <v>38</v>
      </c>
      <c r="K33" s="140" t="s">
        <v>38</v>
      </c>
      <c r="L33" s="140" t="s">
        <v>38</v>
      </c>
      <c r="M33" s="140" t="s">
        <v>38</v>
      </c>
      <c r="N33" s="140" t="s">
        <v>38</v>
      </c>
      <c r="O33" s="140" t="s">
        <v>38</v>
      </c>
      <c r="P33" s="140" t="s">
        <v>38</v>
      </c>
      <c r="Q33" s="140" t="s">
        <v>38</v>
      </c>
      <c r="R33" s="140" t="s">
        <v>38</v>
      </c>
      <c r="S33" s="140" t="s">
        <v>38</v>
      </c>
      <c r="T33" s="140" t="s">
        <v>38</v>
      </c>
      <c r="U33" s="139" t="s">
        <v>38</v>
      </c>
      <c r="V33" s="141" t="s">
        <v>38</v>
      </c>
      <c r="W33" s="142" t="s">
        <v>38</v>
      </c>
      <c r="X33" s="139" t="s">
        <v>38</v>
      </c>
      <c r="Y33" s="140" t="s">
        <v>38</v>
      </c>
      <c r="Z33" s="140" t="s">
        <v>38</v>
      </c>
      <c r="AA33" s="140" t="s">
        <v>38</v>
      </c>
      <c r="AB33" s="140" t="s">
        <v>38</v>
      </c>
      <c r="AC33" s="140" t="s">
        <v>38</v>
      </c>
      <c r="AD33" s="140" t="s">
        <v>38</v>
      </c>
      <c r="AE33" s="140" t="s">
        <v>38</v>
      </c>
      <c r="AF33" s="140" t="s">
        <v>38</v>
      </c>
      <c r="AG33" s="143" t="s">
        <v>38</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2"/>
      <c r="E35" s="153"/>
    </row>
    <row r="36" spans="1:33" ht="10.5" customHeight="1" x14ac:dyDescent="0.25">
      <c r="B36" s="154" t="s">
        <v>60</v>
      </c>
      <c r="C36" s="149"/>
      <c r="D36" s="152"/>
      <c r="E36" s="153"/>
    </row>
    <row r="37" spans="1:33" ht="10.5" customHeight="1" x14ac:dyDescent="0.25">
      <c r="B37" s="154"/>
      <c r="C37" s="149"/>
      <c r="D37" s="150"/>
      <c r="E37" s="146"/>
      <c r="F37" s="344"/>
      <c r="G37" s="344"/>
      <c r="H37" s="146"/>
      <c r="I37" s="146"/>
      <c r="J37" s="146"/>
      <c r="K37" s="146"/>
      <c r="L37" s="146"/>
      <c r="M37" s="146"/>
      <c r="N37" s="146"/>
      <c r="O37" s="146"/>
      <c r="P37" s="146"/>
      <c r="Q37" s="146"/>
      <c r="R37" s="146"/>
      <c r="S37" s="146"/>
      <c r="T37" s="146"/>
      <c r="U37" s="146"/>
      <c r="V37" s="146"/>
      <c r="W37" s="146"/>
      <c r="X37" s="146"/>
      <c r="Y37" s="146"/>
      <c r="Z37" s="146"/>
      <c r="AA37" s="151"/>
      <c r="AB37" s="151"/>
      <c r="AC37" s="151"/>
      <c r="AD37" s="151"/>
      <c r="AE37" s="151"/>
      <c r="AF37" s="152"/>
      <c r="AG37" s="153"/>
    </row>
    <row r="38" spans="1:33" ht="10.5" customHeight="1" x14ac:dyDescent="0.25">
      <c r="B38" s="154"/>
      <c r="C38" s="149"/>
      <c r="D38" s="150"/>
      <c r="E38" s="146"/>
      <c r="F38" s="344"/>
      <c r="G38" s="344"/>
      <c r="H38" s="146"/>
      <c r="I38" s="146"/>
      <c r="J38" s="146"/>
      <c r="K38" s="146"/>
      <c r="L38" s="146"/>
      <c r="M38" s="146"/>
      <c r="N38" s="146"/>
      <c r="O38" s="146"/>
      <c r="P38" s="146"/>
      <c r="Q38" s="146"/>
      <c r="R38" s="146"/>
      <c r="S38" s="146"/>
      <c r="T38" s="146"/>
      <c r="U38" s="146"/>
      <c r="V38" s="146"/>
      <c r="W38" s="146"/>
      <c r="X38" s="146"/>
      <c r="Y38" s="146"/>
      <c r="Z38" s="146"/>
      <c r="AA38" s="151"/>
      <c r="AB38" s="151"/>
      <c r="AC38" s="151"/>
      <c r="AD38" s="151"/>
      <c r="AE38" s="151"/>
      <c r="AF38" s="152"/>
      <c r="AG38" s="153"/>
    </row>
    <row r="39" spans="1:33" ht="10.5" customHeight="1" thickBot="1" x14ac:dyDescent="0.3">
      <c r="B39" s="149"/>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10</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422</v>
      </c>
      <c r="D42" s="160">
        <v>200</v>
      </c>
      <c r="E42" s="160">
        <v>18</v>
      </c>
      <c r="F42" s="160">
        <v>152</v>
      </c>
      <c r="G42" s="160">
        <v>26</v>
      </c>
      <c r="H42" s="160">
        <v>65</v>
      </c>
      <c r="I42" s="160">
        <v>547</v>
      </c>
      <c r="J42" s="160">
        <v>59</v>
      </c>
      <c r="K42" s="160">
        <v>847</v>
      </c>
      <c r="L42" s="160">
        <v>309</v>
      </c>
      <c r="M42" s="160">
        <v>239</v>
      </c>
      <c r="N42" s="160">
        <v>329</v>
      </c>
      <c r="O42" s="160">
        <v>52</v>
      </c>
      <c r="P42" s="160">
        <v>64</v>
      </c>
      <c r="Q42" s="160">
        <v>107</v>
      </c>
      <c r="R42" s="160">
        <v>136</v>
      </c>
      <c r="S42" s="160">
        <v>34</v>
      </c>
      <c r="T42" s="160">
        <v>103</v>
      </c>
      <c r="U42" s="161">
        <v>145</v>
      </c>
      <c r="V42" s="162">
        <v>290</v>
      </c>
      <c r="W42" s="163">
        <v>120</v>
      </c>
      <c r="X42" s="160">
        <v>30</v>
      </c>
      <c r="Y42" s="160">
        <v>13</v>
      </c>
      <c r="Z42" s="160">
        <v>20</v>
      </c>
      <c r="AA42" s="160">
        <v>140</v>
      </c>
      <c r="AB42" s="160">
        <v>0</v>
      </c>
      <c r="AC42" s="160">
        <v>28</v>
      </c>
      <c r="AD42" s="160">
        <v>44</v>
      </c>
      <c r="AE42" s="160">
        <v>0</v>
      </c>
      <c r="AF42" s="164">
        <v>4539</v>
      </c>
      <c r="AG42" s="148"/>
    </row>
    <row r="43" spans="1:33" s="10" customFormat="1" ht="10.5" customHeight="1" x14ac:dyDescent="0.25">
      <c r="A43" s="120"/>
      <c r="B43" s="165" t="s">
        <v>76</v>
      </c>
      <c r="C43" s="166">
        <v>396</v>
      </c>
      <c r="D43" s="166">
        <v>196</v>
      </c>
      <c r="E43" s="166">
        <v>13</v>
      </c>
      <c r="F43" s="166">
        <v>149</v>
      </c>
      <c r="G43" s="166">
        <v>15</v>
      </c>
      <c r="H43" s="166">
        <v>32</v>
      </c>
      <c r="I43" s="166">
        <v>491</v>
      </c>
      <c r="J43" s="166">
        <v>59</v>
      </c>
      <c r="K43" s="166">
        <v>842</v>
      </c>
      <c r="L43" s="166">
        <v>290</v>
      </c>
      <c r="M43" s="166">
        <v>238</v>
      </c>
      <c r="N43" s="166">
        <v>319</v>
      </c>
      <c r="O43" s="166">
        <v>53</v>
      </c>
      <c r="P43" s="166">
        <v>60</v>
      </c>
      <c r="Q43" s="166">
        <v>102</v>
      </c>
      <c r="R43" s="166">
        <v>127</v>
      </c>
      <c r="S43" s="166">
        <v>33</v>
      </c>
      <c r="T43" s="166">
        <v>83</v>
      </c>
      <c r="U43" s="167">
        <v>137</v>
      </c>
      <c r="V43" s="168">
        <v>289</v>
      </c>
      <c r="W43" s="169">
        <v>115</v>
      </c>
      <c r="X43" s="166">
        <v>27</v>
      </c>
      <c r="Y43" s="166">
        <v>11</v>
      </c>
      <c r="Z43" s="166">
        <v>19</v>
      </c>
      <c r="AA43" s="166">
        <v>151</v>
      </c>
      <c r="AB43" s="166">
        <v>0</v>
      </c>
      <c r="AC43" s="166">
        <v>31</v>
      </c>
      <c r="AD43" s="166">
        <v>33</v>
      </c>
      <c r="AE43" s="166">
        <v>0</v>
      </c>
      <c r="AF43" s="170">
        <v>4311</v>
      </c>
      <c r="AG43" s="148"/>
    </row>
    <row r="44" spans="1:33" s="10" customFormat="1" ht="10.5" customHeight="1" thickBot="1" x14ac:dyDescent="0.3">
      <c r="A44" s="120"/>
      <c r="B44" s="171" t="s">
        <v>705</v>
      </c>
      <c r="C44" s="397" t="s">
        <v>38</v>
      </c>
      <c r="D44" s="397" t="s">
        <v>38</v>
      </c>
      <c r="E44" s="397" t="s">
        <v>38</v>
      </c>
      <c r="F44" s="397" t="s">
        <v>38</v>
      </c>
      <c r="G44" s="397" t="s">
        <v>38</v>
      </c>
      <c r="H44" s="397" t="s">
        <v>38</v>
      </c>
      <c r="I44" s="397" t="s">
        <v>38</v>
      </c>
      <c r="J44" s="397" t="s">
        <v>38</v>
      </c>
      <c r="K44" s="397" t="s">
        <v>38</v>
      </c>
      <c r="L44" s="397" t="s">
        <v>38</v>
      </c>
      <c r="M44" s="397" t="s">
        <v>38</v>
      </c>
      <c r="N44" s="397" t="s">
        <v>38</v>
      </c>
      <c r="O44" s="397" t="s">
        <v>38</v>
      </c>
      <c r="P44" s="397" t="s">
        <v>38</v>
      </c>
      <c r="Q44" s="397" t="s">
        <v>38</v>
      </c>
      <c r="R44" s="397" t="s">
        <v>38</v>
      </c>
      <c r="S44" s="397" t="s">
        <v>38</v>
      </c>
      <c r="T44" s="397" t="s">
        <v>38</v>
      </c>
      <c r="U44" s="398" t="s">
        <v>38</v>
      </c>
      <c r="V44" s="399" t="s">
        <v>38</v>
      </c>
      <c r="W44" s="400" t="s">
        <v>38</v>
      </c>
      <c r="X44" s="397" t="s">
        <v>38</v>
      </c>
      <c r="Y44" s="397" t="s">
        <v>38</v>
      </c>
      <c r="Z44" s="397" t="s">
        <v>38</v>
      </c>
      <c r="AA44" s="397" t="s">
        <v>38</v>
      </c>
      <c r="AB44" s="397" t="s">
        <v>38</v>
      </c>
      <c r="AC44" s="397" t="s">
        <v>38</v>
      </c>
      <c r="AD44" s="397" t="s">
        <v>38</v>
      </c>
      <c r="AE44" s="397" t="s">
        <v>38</v>
      </c>
      <c r="AF44" s="401" t="s">
        <v>38</v>
      </c>
      <c r="AG44" s="148"/>
    </row>
    <row r="45" spans="1:33" s="10" customFormat="1" ht="10.5" customHeight="1" thickBot="1" x14ac:dyDescent="0.3">
      <c r="A45" s="120"/>
      <c r="B45" s="171" t="s">
        <v>706</v>
      </c>
      <c r="C45" s="397" t="s">
        <v>38</v>
      </c>
      <c r="D45" s="397" t="s">
        <v>38</v>
      </c>
      <c r="E45" s="397" t="s">
        <v>38</v>
      </c>
      <c r="F45" s="397" t="s">
        <v>38</v>
      </c>
      <c r="G45" s="397" t="s">
        <v>38</v>
      </c>
      <c r="H45" s="397" t="s">
        <v>38</v>
      </c>
      <c r="I45" s="397" t="s">
        <v>38</v>
      </c>
      <c r="J45" s="397" t="s">
        <v>38</v>
      </c>
      <c r="K45" s="397" t="s">
        <v>38</v>
      </c>
      <c r="L45" s="397" t="s">
        <v>38</v>
      </c>
      <c r="M45" s="397" t="s">
        <v>38</v>
      </c>
      <c r="N45" s="397" t="s">
        <v>38</v>
      </c>
      <c r="O45" s="397" t="s">
        <v>38</v>
      </c>
      <c r="P45" s="397" t="s">
        <v>38</v>
      </c>
      <c r="Q45" s="397" t="s">
        <v>38</v>
      </c>
      <c r="R45" s="397" t="s">
        <v>38</v>
      </c>
      <c r="S45" s="397" t="s">
        <v>38</v>
      </c>
      <c r="T45" s="397" t="s">
        <v>38</v>
      </c>
      <c r="U45" s="398" t="s">
        <v>38</v>
      </c>
      <c r="V45" s="399" t="s">
        <v>38</v>
      </c>
      <c r="W45" s="400" t="s">
        <v>38</v>
      </c>
      <c r="X45" s="397" t="s">
        <v>38</v>
      </c>
      <c r="Y45" s="397" t="s">
        <v>38</v>
      </c>
      <c r="Z45" s="397" t="s">
        <v>38</v>
      </c>
      <c r="AA45" s="397" t="s">
        <v>38</v>
      </c>
      <c r="AB45" s="397" t="s">
        <v>38</v>
      </c>
      <c r="AC45" s="397" t="s">
        <v>38</v>
      </c>
      <c r="AD45" s="397" t="s">
        <v>38</v>
      </c>
      <c r="AE45" s="397" t="s">
        <v>38</v>
      </c>
      <c r="AF45" s="401" t="s">
        <v>38</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79</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41</v>
      </c>
      <c r="D48" s="166">
        <v>197</v>
      </c>
      <c r="E48" s="166">
        <v>18</v>
      </c>
      <c r="F48" s="166">
        <v>152</v>
      </c>
      <c r="G48" s="166">
        <v>26</v>
      </c>
      <c r="H48" s="166">
        <v>65</v>
      </c>
      <c r="I48" s="166">
        <v>547</v>
      </c>
      <c r="J48" s="166">
        <v>59</v>
      </c>
      <c r="K48" s="166">
        <v>847</v>
      </c>
      <c r="L48" s="166">
        <v>309</v>
      </c>
      <c r="M48" s="166">
        <v>239</v>
      </c>
      <c r="N48" s="166">
        <v>329</v>
      </c>
      <c r="O48" s="166">
        <v>52</v>
      </c>
      <c r="P48" s="166">
        <v>64</v>
      </c>
      <c r="Q48" s="166">
        <v>107</v>
      </c>
      <c r="R48" s="166">
        <v>136</v>
      </c>
      <c r="S48" s="166">
        <v>34</v>
      </c>
      <c r="T48" s="166">
        <v>103</v>
      </c>
      <c r="U48" s="167">
        <v>145</v>
      </c>
      <c r="V48" s="168">
        <v>290</v>
      </c>
      <c r="W48" s="169">
        <v>120</v>
      </c>
      <c r="X48" s="166">
        <v>30</v>
      </c>
      <c r="Y48" s="166">
        <v>13</v>
      </c>
      <c r="Z48" s="166">
        <v>20</v>
      </c>
      <c r="AA48" s="166">
        <v>140</v>
      </c>
      <c r="AB48" s="166">
        <v>0</v>
      </c>
      <c r="AC48" s="166">
        <v>28</v>
      </c>
      <c r="AD48" s="166">
        <v>44</v>
      </c>
      <c r="AE48" s="166">
        <v>0</v>
      </c>
      <c r="AF48" s="170">
        <v>4155</v>
      </c>
      <c r="AG48" s="189"/>
    </row>
    <row r="49" spans="1:33" ht="10.5" customHeight="1" x14ac:dyDescent="0.25">
      <c r="B49" s="165" t="s">
        <v>76</v>
      </c>
      <c r="C49" s="166">
        <v>64</v>
      </c>
      <c r="D49" s="166">
        <v>193</v>
      </c>
      <c r="E49" s="166">
        <v>13</v>
      </c>
      <c r="F49" s="166">
        <v>149</v>
      </c>
      <c r="G49" s="166">
        <v>15</v>
      </c>
      <c r="H49" s="166">
        <v>32</v>
      </c>
      <c r="I49" s="166">
        <v>491</v>
      </c>
      <c r="J49" s="166">
        <v>59</v>
      </c>
      <c r="K49" s="166">
        <v>842</v>
      </c>
      <c r="L49" s="166">
        <v>290</v>
      </c>
      <c r="M49" s="166">
        <v>238</v>
      </c>
      <c r="N49" s="166">
        <v>319</v>
      </c>
      <c r="O49" s="166">
        <v>53</v>
      </c>
      <c r="P49" s="166">
        <v>60</v>
      </c>
      <c r="Q49" s="166">
        <v>102</v>
      </c>
      <c r="R49" s="166">
        <v>127</v>
      </c>
      <c r="S49" s="166">
        <v>33</v>
      </c>
      <c r="T49" s="166">
        <v>83</v>
      </c>
      <c r="U49" s="167">
        <v>137</v>
      </c>
      <c r="V49" s="168">
        <v>289</v>
      </c>
      <c r="W49" s="169">
        <v>115</v>
      </c>
      <c r="X49" s="166">
        <v>27</v>
      </c>
      <c r="Y49" s="166">
        <v>11</v>
      </c>
      <c r="Z49" s="166">
        <v>19</v>
      </c>
      <c r="AA49" s="166">
        <v>151</v>
      </c>
      <c r="AB49" s="166">
        <v>0</v>
      </c>
      <c r="AC49" s="166">
        <v>31</v>
      </c>
      <c r="AD49" s="166">
        <v>33</v>
      </c>
      <c r="AE49" s="166">
        <v>0</v>
      </c>
      <c r="AF49" s="170">
        <v>3976</v>
      </c>
      <c r="AG49" s="149"/>
    </row>
    <row r="50" spans="1:33" ht="10.5" customHeight="1" thickBot="1" x14ac:dyDescent="0.3">
      <c r="B50" s="171" t="s">
        <v>707</v>
      </c>
      <c r="C50" s="190" t="s">
        <v>53</v>
      </c>
      <c r="D50" s="190">
        <v>222</v>
      </c>
      <c r="E50" s="190" t="s">
        <v>53</v>
      </c>
      <c r="F50" s="190">
        <v>141</v>
      </c>
      <c r="G50" s="190">
        <v>23</v>
      </c>
      <c r="H50" s="190">
        <v>36</v>
      </c>
      <c r="I50" s="190">
        <v>535</v>
      </c>
      <c r="J50" s="190">
        <v>68</v>
      </c>
      <c r="K50" s="190">
        <v>853</v>
      </c>
      <c r="L50" s="190">
        <v>283</v>
      </c>
      <c r="M50" s="190">
        <v>275</v>
      </c>
      <c r="N50" s="190">
        <v>378</v>
      </c>
      <c r="O50" s="190">
        <v>50</v>
      </c>
      <c r="P50" s="190">
        <v>64</v>
      </c>
      <c r="Q50" s="190">
        <v>108</v>
      </c>
      <c r="R50" s="190">
        <v>125</v>
      </c>
      <c r="S50" s="190">
        <v>34</v>
      </c>
      <c r="T50" s="190">
        <v>79</v>
      </c>
      <c r="U50" s="191" t="s">
        <v>53</v>
      </c>
      <c r="V50" s="192" t="s">
        <v>53</v>
      </c>
      <c r="W50" s="193">
        <v>570</v>
      </c>
      <c r="X50" s="190">
        <v>25</v>
      </c>
      <c r="Y50" s="694">
        <v>33</v>
      </c>
      <c r="Z50" s="694"/>
      <c r="AA50" s="190">
        <v>211</v>
      </c>
      <c r="AB50" s="190" t="s">
        <v>53</v>
      </c>
      <c r="AC50" s="190">
        <v>40</v>
      </c>
      <c r="AD50" s="694">
        <v>58</v>
      </c>
      <c r="AE50" s="686"/>
      <c r="AF50" s="194">
        <v>4211</v>
      </c>
      <c r="AG50" s="149"/>
    </row>
    <row r="51" spans="1:33" ht="10.5" hidden="1" customHeight="1" thickBot="1" x14ac:dyDescent="0.3">
      <c r="B51" s="195" t="s">
        <v>708</v>
      </c>
      <c r="C51" s="190" t="s">
        <v>53</v>
      </c>
      <c r="D51" s="190">
        <v>222</v>
      </c>
      <c r="E51" s="190" t="s">
        <v>53</v>
      </c>
      <c r="F51" s="190">
        <v>141</v>
      </c>
      <c r="G51" s="190">
        <v>23</v>
      </c>
      <c r="H51" s="190">
        <v>36</v>
      </c>
      <c r="I51" s="190">
        <v>535</v>
      </c>
      <c r="J51" s="190">
        <v>68</v>
      </c>
      <c r="K51" s="190">
        <v>853</v>
      </c>
      <c r="L51" s="190">
        <v>283</v>
      </c>
      <c r="M51" s="190">
        <v>275</v>
      </c>
      <c r="N51" s="190">
        <v>378</v>
      </c>
      <c r="O51" s="190">
        <v>50</v>
      </c>
      <c r="P51" s="190">
        <v>64</v>
      </c>
      <c r="Q51" s="190">
        <v>108</v>
      </c>
      <c r="R51" s="190">
        <v>125</v>
      </c>
      <c r="S51" s="190">
        <v>34</v>
      </c>
      <c r="T51" s="190">
        <v>79</v>
      </c>
      <c r="U51" s="191" t="s">
        <v>53</v>
      </c>
      <c r="V51" s="192" t="s">
        <v>53</v>
      </c>
      <c r="W51" s="193">
        <v>570</v>
      </c>
      <c r="X51" s="190">
        <v>25</v>
      </c>
      <c r="Y51" s="190">
        <v>33</v>
      </c>
      <c r="Z51" s="190"/>
      <c r="AA51" s="190">
        <v>211</v>
      </c>
      <c r="AB51" s="190" t="s">
        <v>53</v>
      </c>
      <c r="AC51" s="190">
        <v>40</v>
      </c>
      <c r="AD51" s="190">
        <v>58</v>
      </c>
      <c r="AE51" s="190"/>
      <c r="AF51" s="194">
        <v>4211</v>
      </c>
      <c r="AG51" s="149"/>
    </row>
    <row r="52" spans="1:33" ht="10.5" customHeight="1" thickBot="1" x14ac:dyDescent="0.3">
      <c r="B52" s="171" t="s">
        <v>709</v>
      </c>
      <c r="C52" s="190" t="s">
        <v>53</v>
      </c>
      <c r="D52" s="190">
        <v>207</v>
      </c>
      <c r="E52" s="190">
        <v>26</v>
      </c>
      <c r="F52" s="190">
        <v>128</v>
      </c>
      <c r="G52" s="190">
        <v>13</v>
      </c>
      <c r="H52" s="190">
        <v>25</v>
      </c>
      <c r="I52" s="190">
        <v>448</v>
      </c>
      <c r="J52" s="190">
        <v>57</v>
      </c>
      <c r="K52" s="190">
        <v>834</v>
      </c>
      <c r="L52" s="190">
        <v>234</v>
      </c>
      <c r="M52" s="190">
        <v>273</v>
      </c>
      <c r="N52" s="190">
        <v>314</v>
      </c>
      <c r="O52" s="190">
        <v>46</v>
      </c>
      <c r="P52" s="190">
        <v>47</v>
      </c>
      <c r="Q52" s="190">
        <v>98</v>
      </c>
      <c r="R52" s="190">
        <v>122</v>
      </c>
      <c r="S52" s="190">
        <v>29</v>
      </c>
      <c r="T52" s="190">
        <v>79</v>
      </c>
      <c r="U52" s="191" t="s">
        <v>53</v>
      </c>
      <c r="V52" s="192" t="s">
        <v>53</v>
      </c>
      <c r="W52" s="193">
        <v>541</v>
      </c>
      <c r="X52" s="190">
        <v>23</v>
      </c>
      <c r="Y52" s="190">
        <v>11</v>
      </c>
      <c r="Z52" s="190">
        <v>24</v>
      </c>
      <c r="AA52" s="190">
        <v>243</v>
      </c>
      <c r="AB52" s="190" t="s">
        <v>53</v>
      </c>
      <c r="AC52" s="190">
        <v>43</v>
      </c>
      <c r="AD52" s="190">
        <v>20</v>
      </c>
      <c r="AE52" s="190">
        <v>12</v>
      </c>
      <c r="AF52" s="194">
        <v>3897</v>
      </c>
      <c r="AG52" s="201"/>
    </row>
    <row r="53" spans="1:33" s="206" customFormat="1" ht="9.6" customHeight="1" x14ac:dyDescent="0.25">
      <c r="A53" s="202"/>
      <c r="B53" s="642"/>
      <c r="C53" s="281" t="s">
        <v>556</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9.6" customHeight="1" x14ac:dyDescent="0.25">
      <c r="A54" s="202"/>
      <c r="B54" s="643"/>
      <c r="C54" s="404" t="s">
        <v>710</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9.6" customHeight="1" x14ac:dyDescent="0.25">
      <c r="A55" s="202"/>
      <c r="C55" s="282" t="s">
        <v>619</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9.6" customHeight="1" x14ac:dyDescent="0.25">
      <c r="A56" s="202"/>
      <c r="B56" s="405"/>
      <c r="C56" s="207" t="s">
        <v>711</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s="206" customFormat="1" ht="9.6" customHeight="1" x14ac:dyDescent="0.25">
      <c r="A57" s="207"/>
      <c r="B57" s="207"/>
      <c r="C57" s="207"/>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204"/>
      <c r="AG57" s="205"/>
    </row>
    <row r="58" spans="1:33" s="206" customFormat="1" ht="9.6" customHeight="1" x14ac:dyDescent="0.25">
      <c r="A58" s="207"/>
      <c r="B58" s="207"/>
      <c r="C58" s="207"/>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204"/>
      <c r="AG58" s="205"/>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712</v>
      </c>
      <c r="S61" s="22" t="s">
        <v>102</v>
      </c>
      <c r="T61" s="23" t="s">
        <v>103</v>
      </c>
      <c r="U61" s="210" t="s">
        <v>104</v>
      </c>
      <c r="V61" s="23" t="s">
        <v>105</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1</v>
      </c>
      <c r="D63" s="184">
        <v>1</v>
      </c>
      <c r="E63" s="184">
        <v>1</v>
      </c>
      <c r="F63" s="184">
        <v>1</v>
      </c>
      <c r="G63" s="184">
        <v>1</v>
      </c>
      <c r="H63" s="184">
        <v>1</v>
      </c>
      <c r="I63" s="184">
        <v>1</v>
      </c>
      <c r="J63" s="184">
        <v>1</v>
      </c>
      <c r="K63" s="184">
        <v>1</v>
      </c>
      <c r="L63" s="184"/>
      <c r="M63" s="188"/>
      <c r="N63" s="215">
        <v>1</v>
      </c>
      <c r="O63" s="216">
        <v>1</v>
      </c>
      <c r="P63" s="216">
        <v>1</v>
      </c>
      <c r="Q63" s="216">
        <v>1</v>
      </c>
      <c r="R63" s="216">
        <v>1</v>
      </c>
      <c r="S63" s="217">
        <v>1</v>
      </c>
      <c r="T63" s="184"/>
      <c r="U63" s="184">
        <v>0</v>
      </c>
      <c r="V63" s="184">
        <v>1</v>
      </c>
      <c r="W63" s="184">
        <v>1</v>
      </c>
      <c r="X63" s="188"/>
      <c r="Y63" s="218"/>
      <c r="Z63" s="219"/>
      <c r="AA63" s="220"/>
    </row>
    <row r="64" spans="1:33" ht="10.5" customHeight="1" x14ac:dyDescent="0.25">
      <c r="B64" s="221" t="s">
        <v>114</v>
      </c>
      <c r="C64" s="222"/>
      <c r="D64" s="223">
        <v>3</v>
      </c>
      <c r="E64" s="223">
        <v>1</v>
      </c>
      <c r="F64" s="406"/>
      <c r="G64" s="224"/>
      <c r="H64" s="224"/>
      <c r="I64" s="223"/>
      <c r="J64" s="223"/>
      <c r="K64" s="223"/>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c r="G65" s="224"/>
      <c r="H65" s="224"/>
      <c r="I65" s="224"/>
      <c r="J65" s="223"/>
      <c r="K65" s="223"/>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3</v>
      </c>
      <c r="Z66" s="223">
        <v>4</v>
      </c>
      <c r="AA66" s="228">
        <v>3</v>
      </c>
    </row>
    <row r="67" spans="2:27" ht="10.5" customHeight="1" thickBot="1" x14ac:dyDescent="0.2">
      <c r="B67" s="229" t="s">
        <v>713</v>
      </c>
      <c r="C67" s="230">
        <v>1</v>
      </c>
      <c r="D67" s="231">
        <v>1</v>
      </c>
      <c r="E67" s="231">
        <v>2</v>
      </c>
      <c r="F67" s="231">
        <v>1</v>
      </c>
      <c r="G67" s="231" t="s">
        <v>53</v>
      </c>
      <c r="H67" s="231">
        <v>1</v>
      </c>
      <c r="I67" s="231">
        <v>1</v>
      </c>
      <c r="J67" s="231" t="s">
        <v>53</v>
      </c>
      <c r="K67" s="231" t="s">
        <v>53</v>
      </c>
      <c r="L67" s="231" t="s">
        <v>53</v>
      </c>
      <c r="M67" s="232" t="s">
        <v>53</v>
      </c>
      <c r="N67" s="230" t="s">
        <v>53</v>
      </c>
      <c r="O67" s="231" t="s">
        <v>53</v>
      </c>
      <c r="P67" s="231">
        <v>1</v>
      </c>
      <c r="Q67" s="231">
        <v>1</v>
      </c>
      <c r="R67" s="231" t="s">
        <v>53</v>
      </c>
      <c r="S67" s="232">
        <v>1</v>
      </c>
      <c r="T67" s="484" t="s">
        <v>53</v>
      </c>
      <c r="U67" s="485" t="s">
        <v>53</v>
      </c>
      <c r="V67" s="485">
        <v>1</v>
      </c>
      <c r="W67" s="485" t="s">
        <v>53</v>
      </c>
      <c r="X67" s="486" t="s">
        <v>53</v>
      </c>
      <c r="Y67" s="235"/>
      <c r="Z67" s="236"/>
      <c r="AA67" s="237"/>
    </row>
    <row r="68" spans="2:27" ht="10.5" customHeight="1" x14ac:dyDescent="0.25">
      <c r="B68" s="238" t="s">
        <v>714</v>
      </c>
      <c r="C68" s="222"/>
      <c r="D68" s="223" t="s">
        <v>53</v>
      </c>
      <c r="E68" s="223" t="s">
        <v>53</v>
      </c>
      <c r="F68" s="223">
        <v>4</v>
      </c>
      <c r="G68" s="224"/>
      <c r="H68" s="224"/>
      <c r="I68" s="223" t="s">
        <v>53</v>
      </c>
      <c r="J68" s="223" t="s">
        <v>53</v>
      </c>
      <c r="K68" s="223" t="s">
        <v>53</v>
      </c>
      <c r="L68" s="223" t="s">
        <v>53</v>
      </c>
      <c r="M68" s="225"/>
      <c r="N68" s="222"/>
      <c r="O68" s="224"/>
      <c r="P68" s="224"/>
      <c r="Q68" s="224"/>
      <c r="R68" s="224"/>
      <c r="S68" s="225"/>
      <c r="T68" s="222"/>
      <c r="U68" s="224"/>
      <c r="V68" s="224"/>
      <c r="W68" s="224"/>
      <c r="X68" s="225"/>
      <c r="Y68" s="222"/>
      <c r="Z68" s="224"/>
      <c r="AA68" s="239"/>
    </row>
    <row r="69" spans="2:27" ht="10.5" customHeight="1" x14ac:dyDescent="0.25">
      <c r="B69" s="238" t="s">
        <v>715</v>
      </c>
      <c r="C69" s="240"/>
      <c r="D69" s="216" t="s">
        <v>53</v>
      </c>
      <c r="E69" s="216" t="s">
        <v>53</v>
      </c>
      <c r="F69" s="216">
        <v>4</v>
      </c>
      <c r="G69" s="241"/>
      <c r="H69" s="241"/>
      <c r="I69" s="241"/>
      <c r="J69" s="216" t="s">
        <v>53</v>
      </c>
      <c r="K69" s="216" t="s">
        <v>53</v>
      </c>
      <c r="L69" s="216" t="s">
        <v>53</v>
      </c>
      <c r="M69" s="242"/>
      <c r="N69" s="240"/>
      <c r="O69" s="241"/>
      <c r="P69" s="241"/>
      <c r="Q69" s="241"/>
      <c r="R69" s="241"/>
      <c r="S69" s="242"/>
      <c r="T69" s="240"/>
      <c r="U69" s="241"/>
      <c r="V69" s="241"/>
      <c r="W69" s="241"/>
      <c r="X69" s="242"/>
      <c r="Y69" s="222"/>
      <c r="Z69" s="224"/>
      <c r="AA69" s="239"/>
    </row>
    <row r="70" spans="2:27" ht="10.5" customHeight="1" thickBot="1" x14ac:dyDescent="0.3">
      <c r="B70" s="243" t="s">
        <v>716</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4</v>
      </c>
      <c r="Z70" s="250" t="s">
        <v>53</v>
      </c>
      <c r="AA70" s="251" t="s">
        <v>53</v>
      </c>
    </row>
    <row r="71" spans="2:27" ht="10.5" customHeight="1" thickBot="1" x14ac:dyDescent="0.2">
      <c r="B71" s="229" t="s">
        <v>717</v>
      </c>
      <c r="C71" s="230">
        <v>1</v>
      </c>
      <c r="D71" s="231">
        <v>1</v>
      </c>
      <c r="E71" s="231">
        <v>1</v>
      </c>
      <c r="F71" s="231">
        <v>1</v>
      </c>
      <c r="G71" s="231">
        <v>1</v>
      </c>
      <c r="H71" s="231">
        <v>1</v>
      </c>
      <c r="I71" s="231">
        <v>1</v>
      </c>
      <c r="J71" s="231">
        <v>1</v>
      </c>
      <c r="K71" s="231">
        <v>1</v>
      </c>
      <c r="L71" s="231">
        <v>1</v>
      </c>
      <c r="M71" s="232">
        <v>1</v>
      </c>
      <c r="N71" s="230">
        <v>1</v>
      </c>
      <c r="O71" s="231">
        <v>1</v>
      </c>
      <c r="P71" s="231">
        <v>1</v>
      </c>
      <c r="Q71" s="231">
        <v>1</v>
      </c>
      <c r="R71" s="231">
        <v>1</v>
      </c>
      <c r="S71" s="232">
        <v>1</v>
      </c>
      <c r="T71" s="484" t="s">
        <v>53</v>
      </c>
      <c r="U71" s="485" t="s">
        <v>53</v>
      </c>
      <c r="V71" s="485">
        <v>1</v>
      </c>
      <c r="W71" s="485" t="s">
        <v>53</v>
      </c>
      <c r="X71" s="486" t="s">
        <v>53</v>
      </c>
      <c r="Y71" s="235"/>
      <c r="Z71" s="236"/>
      <c r="AA71" s="237"/>
    </row>
    <row r="72" spans="2:27" ht="10.5" customHeight="1" x14ac:dyDescent="0.25">
      <c r="B72" s="238" t="s">
        <v>718</v>
      </c>
      <c r="C72" s="222"/>
      <c r="D72" s="223">
        <v>3</v>
      </c>
      <c r="E72" s="223">
        <v>1</v>
      </c>
      <c r="F72" s="223">
        <v>4</v>
      </c>
      <c r="G72" s="224"/>
      <c r="H72" s="224"/>
      <c r="I72" s="223">
        <v>1</v>
      </c>
      <c r="J72" s="223">
        <v>3</v>
      </c>
      <c r="K72" s="223">
        <v>3</v>
      </c>
      <c r="L72" s="223" t="s">
        <v>53</v>
      </c>
      <c r="M72" s="225"/>
      <c r="N72" s="222"/>
      <c r="O72" s="224"/>
      <c r="P72" s="224"/>
      <c r="Q72" s="224"/>
      <c r="R72" s="224"/>
      <c r="S72" s="225"/>
      <c r="T72" s="222"/>
      <c r="U72" s="224"/>
      <c r="V72" s="224"/>
      <c r="W72" s="224"/>
      <c r="X72" s="225"/>
      <c r="Y72" s="222"/>
      <c r="Z72" s="224"/>
      <c r="AA72" s="239"/>
    </row>
    <row r="73" spans="2:27" ht="10.5" customHeight="1" x14ac:dyDescent="0.25">
      <c r="B73" s="238" t="s">
        <v>719</v>
      </c>
      <c r="C73" s="240"/>
      <c r="D73" s="216" t="s">
        <v>53</v>
      </c>
      <c r="E73" s="216" t="s">
        <v>53</v>
      </c>
      <c r="F73" s="216">
        <v>4</v>
      </c>
      <c r="G73" s="241"/>
      <c r="H73" s="241"/>
      <c r="I73" s="241"/>
      <c r="J73" s="216">
        <v>4</v>
      </c>
      <c r="K73" s="216">
        <v>2</v>
      </c>
      <c r="L73" s="216" t="s">
        <v>53</v>
      </c>
      <c r="M73" s="242"/>
      <c r="N73" s="240"/>
      <c r="O73" s="241"/>
      <c r="P73" s="241"/>
      <c r="Q73" s="241"/>
      <c r="R73" s="241"/>
      <c r="S73" s="242"/>
      <c r="T73" s="240"/>
      <c r="U73" s="241"/>
      <c r="V73" s="241"/>
      <c r="W73" s="241"/>
      <c r="X73" s="242"/>
      <c r="Y73" s="222"/>
      <c r="Z73" s="224"/>
      <c r="AA73" s="239"/>
    </row>
    <row r="74" spans="2:27" ht="10.5" customHeight="1" thickBot="1" x14ac:dyDescent="0.3">
      <c r="B74" s="243" t="s">
        <v>720</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4</v>
      </c>
      <c r="Z74" s="250">
        <v>5</v>
      </c>
      <c r="AA74" s="251">
        <v>4</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14</v>
      </c>
      <c r="Z77" s="223">
        <v>35</v>
      </c>
      <c r="AA77" s="228">
        <v>55</v>
      </c>
    </row>
    <row r="78" spans="2:27" ht="10.5" customHeight="1" x14ac:dyDescent="0.25">
      <c r="B78" s="270" t="s">
        <v>721</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722</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t="s">
        <v>53</v>
      </c>
      <c r="Z79" s="278" t="s">
        <v>53</v>
      </c>
      <c r="AA79" s="279" t="s">
        <v>53</v>
      </c>
    </row>
    <row r="80" spans="2:27" ht="10.5" customHeight="1" x14ac:dyDescent="0.25">
      <c r="B80" s="270" t="s">
        <v>723</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724</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18</v>
      </c>
      <c r="Z81" s="278">
        <v>42</v>
      </c>
      <c r="AA81" s="279">
        <v>63</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customHeight="1" x14ac:dyDescent="0.25">
      <c r="B84" s="281" t="s">
        <v>725</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2" t="s">
        <v>726</v>
      </c>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138</v>
      </c>
      <c r="D89" s="663"/>
      <c r="E89" s="664" t="s">
        <v>727</v>
      </c>
      <c r="F89" s="663"/>
      <c r="G89" s="664" t="s">
        <v>271</v>
      </c>
      <c r="H89" s="663"/>
      <c r="I89" s="664" t="s">
        <v>28</v>
      </c>
      <c r="J89" s="663"/>
      <c r="K89" s="664" t="s">
        <v>728</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729</v>
      </c>
      <c r="W90" s="288" t="s">
        <v>730</v>
      </c>
    </row>
    <row r="91" spans="1:31" ht="10.5" customHeight="1" x14ac:dyDescent="0.25">
      <c r="A91" s="290"/>
      <c r="B91" s="291" t="s">
        <v>149</v>
      </c>
      <c r="C91" s="347">
        <v>16</v>
      </c>
      <c r="D91" s="346">
        <v>17</v>
      </c>
      <c r="E91" s="347">
        <v>14</v>
      </c>
      <c r="F91" s="346">
        <v>14</v>
      </c>
      <c r="G91" s="347">
        <v>3</v>
      </c>
      <c r="H91" s="346">
        <v>5</v>
      </c>
      <c r="I91" s="347">
        <v>5</v>
      </c>
      <c r="J91" s="346">
        <v>5</v>
      </c>
      <c r="K91" s="347">
        <v>4</v>
      </c>
      <c r="L91" s="346">
        <v>4</v>
      </c>
      <c r="M91" s="347">
        <v>2</v>
      </c>
      <c r="N91" s="188">
        <v>2</v>
      </c>
      <c r="P91" s="671" t="s">
        <v>149</v>
      </c>
      <c r="Q91" s="672"/>
      <c r="R91" s="672"/>
      <c r="S91" s="672"/>
      <c r="T91" s="673"/>
      <c r="U91" s="162">
        <v>46</v>
      </c>
      <c r="V91" s="410">
        <v>47</v>
      </c>
      <c r="W91" s="410">
        <v>47</v>
      </c>
    </row>
    <row r="92" spans="1:31" ht="10.5" customHeight="1" x14ac:dyDescent="0.25">
      <c r="B92" s="294" t="s">
        <v>150</v>
      </c>
      <c r="C92" s="295">
        <v>11</v>
      </c>
      <c r="D92" s="296">
        <v>5</v>
      </c>
      <c r="E92" s="295">
        <v>10</v>
      </c>
      <c r="F92" s="296">
        <v>4</v>
      </c>
      <c r="G92" s="295">
        <v>2</v>
      </c>
      <c r="H92" s="296">
        <v>2</v>
      </c>
      <c r="I92" s="295">
        <v>0</v>
      </c>
      <c r="J92" s="296">
        <v>0</v>
      </c>
      <c r="K92" s="295">
        <v>0</v>
      </c>
      <c r="L92" s="296">
        <v>0</v>
      </c>
      <c r="M92" s="295">
        <v>0</v>
      </c>
      <c r="N92" s="217">
        <v>0</v>
      </c>
      <c r="P92" s="674" t="s">
        <v>151</v>
      </c>
      <c r="Q92" s="675"/>
      <c r="R92" s="675"/>
      <c r="S92" s="675"/>
      <c r="T92" s="676"/>
      <c r="U92" s="168">
        <v>56</v>
      </c>
      <c r="V92" s="297" t="s">
        <v>38</v>
      </c>
      <c r="W92" s="297" t="s">
        <v>38</v>
      </c>
    </row>
    <row r="93" spans="1:31" ht="10.5" customHeight="1" thickBot="1" x14ac:dyDescent="0.3">
      <c r="B93" s="298" t="s">
        <v>152</v>
      </c>
      <c r="C93" s="299">
        <v>27</v>
      </c>
      <c r="D93" s="174">
        <v>22</v>
      </c>
      <c r="E93" s="299">
        <v>24</v>
      </c>
      <c r="F93" s="174">
        <v>18</v>
      </c>
      <c r="G93" s="299">
        <v>5</v>
      </c>
      <c r="H93" s="174">
        <v>7</v>
      </c>
      <c r="I93" s="299">
        <v>5</v>
      </c>
      <c r="J93" s="174">
        <v>5</v>
      </c>
      <c r="K93" s="299">
        <v>4</v>
      </c>
      <c r="L93" s="174">
        <v>4</v>
      </c>
      <c r="M93" s="299">
        <v>2</v>
      </c>
      <c r="N93" s="175">
        <v>2</v>
      </c>
      <c r="P93" s="677" t="s">
        <v>153</v>
      </c>
      <c r="Q93" s="678"/>
      <c r="R93" s="678"/>
      <c r="S93" s="678"/>
      <c r="T93" s="679"/>
      <c r="U93" s="174">
        <v>102</v>
      </c>
      <c r="V93" s="300" t="s">
        <v>38</v>
      </c>
      <c r="W93" s="300" t="s">
        <v>38</v>
      </c>
    </row>
    <row r="94" spans="1:31" ht="10.5" customHeight="1" x14ac:dyDescent="0.25">
      <c r="B94" s="301" t="s">
        <v>574</v>
      </c>
    </row>
    <row r="95" spans="1:31" ht="10.5" customHeight="1" x14ac:dyDescent="0.25">
      <c r="B95" s="301" t="s">
        <v>731</v>
      </c>
    </row>
    <row r="96" spans="1:31" ht="10.5" customHeight="1" x14ac:dyDescent="0.25">
      <c r="B96" s="301" t="s">
        <v>732</v>
      </c>
    </row>
    <row r="97" spans="2:29" ht="10.5" customHeight="1" x14ac:dyDescent="0.25">
      <c r="B97" s="301" t="s">
        <v>733</v>
      </c>
    </row>
    <row r="98" spans="2:29" ht="10.5" customHeight="1" x14ac:dyDescent="0.25">
      <c r="B98" s="301" t="s">
        <v>734</v>
      </c>
    </row>
    <row r="99" spans="2:29" ht="10.5" customHeight="1" x14ac:dyDescent="0.25">
      <c r="B99" s="301" t="s">
        <v>735</v>
      </c>
    </row>
    <row r="100" spans="2:29" ht="10.5" customHeight="1" x14ac:dyDescent="0.25">
      <c r="B100" s="301"/>
    </row>
    <row r="101" spans="2:29" ht="10.5" customHeight="1" x14ac:dyDescent="0.25">
      <c r="B101" s="301"/>
    </row>
    <row r="102" spans="2:29" x14ac:dyDescent="0.25">
      <c r="B102" s="301"/>
    </row>
    <row r="104" spans="2:29" ht="15" customHeight="1" x14ac:dyDescent="0.25">
      <c r="B104" s="303" t="s">
        <v>581</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700</v>
      </c>
      <c r="L105" s="303" t="s">
        <v>736</v>
      </c>
      <c r="M105" s="304"/>
      <c r="N105" s="304"/>
      <c r="O105" s="304"/>
    </row>
  </sheetData>
  <mergeCells count="34">
    <mergeCell ref="P90:T90"/>
    <mergeCell ref="P91:T91"/>
    <mergeCell ref="P92:T92"/>
    <mergeCell ref="P93:T93"/>
    <mergeCell ref="C62:AA62"/>
    <mergeCell ref="C75:AA75"/>
    <mergeCell ref="U89:W89"/>
    <mergeCell ref="B88:B89"/>
    <mergeCell ref="P88:T89"/>
    <mergeCell ref="C89:D89"/>
    <mergeCell ref="E89:F89"/>
    <mergeCell ref="G89:H89"/>
    <mergeCell ref="I89:J89"/>
    <mergeCell ref="K89:L89"/>
    <mergeCell ref="M89:N89"/>
    <mergeCell ref="B40:F40"/>
    <mergeCell ref="Y50:Z50"/>
    <mergeCell ref="AD50:AE50"/>
    <mergeCell ref="B53:B54"/>
    <mergeCell ref="B60:F60"/>
    <mergeCell ref="N60:X60"/>
    <mergeCell ref="Y60:AA60"/>
    <mergeCell ref="F34:G34"/>
    <mergeCell ref="B6:C6"/>
    <mergeCell ref="B10:C10"/>
    <mergeCell ref="B11:C11"/>
    <mergeCell ref="B12:C12"/>
    <mergeCell ref="B15:C15"/>
    <mergeCell ref="B21:C21"/>
    <mergeCell ref="B26:C26"/>
    <mergeCell ref="B30:C30"/>
    <mergeCell ref="B31:C31"/>
    <mergeCell ref="B32:C32"/>
    <mergeCell ref="B33:C33"/>
  </mergeCells>
  <printOptions horizontalCentered="1"/>
  <pageMargins left="0.19685039370078741" right="0.11811023622047245" top="0.6692913385826772" bottom="0.59055118110236227" header="0.39370078740157483" footer="0.19685039370078741"/>
  <pageSetup paperSize="9" scale="69"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39" max="16383" man="1"/>
    <brk id="103" max="3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79" customWidth="1"/>
    <col min="2" max="2" width="38.7109375" style="1" customWidth="1"/>
    <col min="3" max="3" width="6.5703125" style="1" customWidth="1"/>
    <col min="4" max="4" width="5.7109375" style="1" customWidth="1"/>
    <col min="5" max="7" width="5" style="1" customWidth="1"/>
    <col min="8" max="8" width="6.42578125" style="1" customWidth="1"/>
    <col min="9" max="9" width="6.28515625" style="1" customWidth="1"/>
    <col min="10" max="12" width="4.7109375" style="1" customWidth="1"/>
    <col min="13" max="13" width="5.85546875" style="1" customWidth="1"/>
    <col min="14" max="14" width="7.5703125" style="1" customWidth="1"/>
    <col min="15" max="19" width="4.7109375" style="1" customWidth="1"/>
    <col min="20" max="20" width="3.85546875" style="1" customWidth="1"/>
    <col min="21" max="22" width="4.7109375" style="1" customWidth="1"/>
    <col min="23" max="23" width="5.140625" style="1" customWidth="1"/>
    <col min="24" max="24" width="4.28515625" style="1" customWidth="1"/>
    <col min="25" max="25" width="5.28515625" style="1" customWidth="1"/>
    <col min="26" max="27" width="5" style="1" customWidth="1"/>
    <col min="28" max="31" width="4.140625" style="1" customWidth="1"/>
    <col min="32" max="32" width="5.140625" style="1" customWidth="1"/>
    <col min="33" max="33" width="6.140625" style="1" customWidth="1"/>
    <col min="34" max="34" width="2.7109375" style="1" customWidth="1"/>
    <col min="35" max="16384" width="11.42578125" style="1"/>
  </cols>
  <sheetData>
    <row r="1" spans="2:33" ht="3" customHeight="1" x14ac:dyDescent="0.25"/>
    <row r="2" spans="2:33" ht="15" customHeight="1" x14ac:dyDescent="0.25">
      <c r="B2" s="483" t="s">
        <v>737</v>
      </c>
      <c r="C2" s="3"/>
      <c r="D2" s="4"/>
      <c r="E2" s="4"/>
      <c r="F2" s="4"/>
      <c r="AF2" s="5"/>
    </row>
    <row r="3" spans="2:33" ht="6.75" customHeight="1" x14ac:dyDescent="0.25">
      <c r="B3" s="6"/>
      <c r="C3" s="6"/>
      <c r="M3" s="207" t="s">
        <v>738</v>
      </c>
    </row>
    <row r="4" spans="2:33" ht="8.25" customHeight="1" x14ac:dyDescent="0.25">
      <c r="B4" s="8" t="s">
        <v>2</v>
      </c>
      <c r="C4" s="8"/>
      <c r="H4" s="9"/>
      <c r="I4" s="10" t="s">
        <v>3</v>
      </c>
      <c r="M4" s="207" t="s">
        <v>739</v>
      </c>
    </row>
    <row r="5" spans="2:33"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3" ht="10.5" customHeight="1" thickBot="1" x14ac:dyDescent="0.2">
      <c r="B6" s="600" t="s">
        <v>5</v>
      </c>
      <c r="C6" s="601"/>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3" ht="10.5" customHeight="1" thickBot="1" x14ac:dyDescent="0.3">
      <c r="B7" s="19"/>
      <c r="C7" s="20"/>
      <c r="D7" s="21" t="s">
        <v>6</v>
      </c>
      <c r="E7" s="22" t="s">
        <v>7</v>
      </c>
      <c r="F7" s="22" t="s">
        <v>8</v>
      </c>
      <c r="G7" s="22" t="s">
        <v>9</v>
      </c>
      <c r="H7" s="22" t="s">
        <v>10</v>
      </c>
      <c r="I7" s="22" t="s">
        <v>11</v>
      </c>
      <c r="J7" s="22" t="s">
        <v>12</v>
      </c>
      <c r="K7" s="22" t="s">
        <v>13</v>
      </c>
      <c r="L7" s="22" t="s">
        <v>14</v>
      </c>
      <c r="M7" s="22" t="s">
        <v>15</v>
      </c>
      <c r="N7" s="22" t="s">
        <v>16</v>
      </c>
      <c r="O7" s="22" t="s">
        <v>17</v>
      </c>
      <c r="P7" s="23" t="s">
        <v>18</v>
      </c>
      <c r="Q7" s="22" t="s">
        <v>19</v>
      </c>
      <c r="R7" s="22" t="s">
        <v>20</v>
      </c>
      <c r="S7" s="22" t="s">
        <v>21</v>
      </c>
      <c r="T7" s="22" t="s">
        <v>22</v>
      </c>
      <c r="U7" s="21" t="s">
        <v>23</v>
      </c>
      <c r="V7" s="24" t="s">
        <v>24</v>
      </c>
      <c r="W7" s="25" t="s">
        <v>25</v>
      </c>
      <c r="X7" s="21" t="s">
        <v>26</v>
      </c>
      <c r="Y7" s="22" t="s">
        <v>27</v>
      </c>
      <c r="Z7" s="500" t="s">
        <v>28</v>
      </c>
      <c r="AA7" s="415" t="s">
        <v>29</v>
      </c>
      <c r="AB7" s="415" t="s">
        <v>30</v>
      </c>
      <c r="AC7" s="415" t="s">
        <v>31</v>
      </c>
      <c r="AD7" s="415" t="s">
        <v>32</v>
      </c>
      <c r="AE7" s="415" t="s">
        <v>33</v>
      </c>
      <c r="AF7" s="416" t="s">
        <v>34</v>
      </c>
      <c r="AG7" s="26" t="s">
        <v>35</v>
      </c>
    </row>
    <row r="8" spans="2:33" ht="10.5" customHeight="1" x14ac:dyDescent="0.25">
      <c r="B8" s="27"/>
      <c r="C8" s="28" t="s">
        <v>36</v>
      </c>
      <c r="D8" s="29"/>
      <c r="E8" s="30"/>
      <c r="F8" s="30"/>
      <c r="G8" s="30"/>
      <c r="H8" s="30"/>
      <c r="I8" s="30"/>
      <c r="J8" s="30"/>
      <c r="K8" s="30"/>
      <c r="L8" s="30"/>
      <c r="M8" s="30"/>
      <c r="N8" s="30"/>
      <c r="O8" s="30"/>
      <c r="P8" s="31"/>
      <c r="Q8" s="30"/>
      <c r="R8" s="30"/>
      <c r="S8" s="30"/>
      <c r="T8" s="30"/>
      <c r="U8" s="29"/>
      <c r="V8" s="32"/>
      <c r="W8" s="33"/>
      <c r="X8" s="29"/>
      <c r="Y8" s="30"/>
      <c r="Z8" s="30"/>
      <c r="AA8" s="34"/>
      <c r="AB8" s="34"/>
      <c r="AC8" s="34"/>
      <c r="AD8" s="34"/>
      <c r="AE8" s="34"/>
      <c r="AF8" s="35"/>
      <c r="AG8" s="36"/>
    </row>
    <row r="9" spans="2:33" ht="10.5" customHeight="1" x14ac:dyDescent="0.25">
      <c r="B9" s="37"/>
      <c r="C9" s="38" t="s">
        <v>37</v>
      </c>
      <c r="D9" s="39">
        <v>0</v>
      </c>
      <c r="E9" s="40" t="s">
        <v>38</v>
      </c>
      <c r="F9" s="39">
        <v>6.5607414596225002</v>
      </c>
      <c r="G9" s="39" t="s">
        <v>53</v>
      </c>
      <c r="H9" s="39">
        <v>0.40115100624096001</v>
      </c>
      <c r="I9" s="39">
        <v>9.1100466287693003</v>
      </c>
      <c r="J9" s="40" t="s">
        <v>38</v>
      </c>
      <c r="K9" s="39">
        <v>17.955945668272999</v>
      </c>
      <c r="L9" s="39">
        <v>8.0184381745999005</v>
      </c>
      <c r="M9" s="39">
        <v>0.86558927867559998</v>
      </c>
      <c r="N9" s="39">
        <v>3.0610029102306</v>
      </c>
      <c r="O9" s="39">
        <v>6.9063249031670004</v>
      </c>
      <c r="P9" s="39">
        <v>2.758066646124</v>
      </c>
      <c r="Q9" s="39">
        <v>3.5903845991828001</v>
      </c>
      <c r="R9" s="39">
        <v>2.9630821450529998</v>
      </c>
      <c r="S9" s="39" t="s">
        <v>53</v>
      </c>
      <c r="T9" s="39">
        <v>0.19975508317929999</v>
      </c>
      <c r="U9" s="41">
        <v>2.5554339940130002</v>
      </c>
      <c r="V9" s="42">
        <v>20.138249803973999</v>
      </c>
      <c r="W9" s="43">
        <v>0</v>
      </c>
      <c r="X9" s="41">
        <v>3.7835049762008</v>
      </c>
      <c r="Y9" s="39">
        <v>0</v>
      </c>
      <c r="Z9" s="40" t="s">
        <v>38</v>
      </c>
      <c r="AA9" s="40" t="s">
        <v>38</v>
      </c>
      <c r="AB9" s="40" t="s">
        <v>38</v>
      </c>
      <c r="AC9" s="40" t="s">
        <v>38</v>
      </c>
      <c r="AD9" s="40" t="s">
        <v>38</v>
      </c>
      <c r="AE9" s="40" t="s">
        <v>38</v>
      </c>
      <c r="AF9" s="44" t="s">
        <v>38</v>
      </c>
      <c r="AG9" s="45">
        <f>SUM(D9:AF9)</f>
        <v>88.867717277305744</v>
      </c>
    </row>
    <row r="10" spans="2:33" ht="12" customHeight="1" x14ac:dyDescent="0.25">
      <c r="B10" s="602" t="s">
        <v>39</v>
      </c>
      <c r="C10" s="603"/>
      <c r="D10" s="46">
        <v>178.13148923751001</v>
      </c>
      <c r="E10" s="47" t="s">
        <v>38</v>
      </c>
      <c r="F10" s="46">
        <v>21.019753395868001</v>
      </c>
      <c r="G10" s="46" t="s">
        <v>53</v>
      </c>
      <c r="H10" s="46">
        <v>2.5126869148980999</v>
      </c>
      <c r="I10" s="46">
        <v>1.7697770998768001</v>
      </c>
      <c r="J10" s="47" t="s">
        <v>38</v>
      </c>
      <c r="K10" s="46">
        <v>27.224081967353001</v>
      </c>
      <c r="L10" s="46">
        <v>24.406892558538001</v>
      </c>
      <c r="M10" s="46">
        <v>4.2637186288056999</v>
      </c>
      <c r="N10" s="46">
        <v>7.9244918964247004</v>
      </c>
      <c r="O10" s="46">
        <v>8.1881522324342999</v>
      </c>
      <c r="P10" s="46">
        <v>14.989600096194</v>
      </c>
      <c r="Q10" s="46">
        <v>7.7879610263568004</v>
      </c>
      <c r="R10" s="46">
        <v>4.5025239370707997</v>
      </c>
      <c r="S10" s="46" t="s">
        <v>53</v>
      </c>
      <c r="T10" s="46">
        <v>3.5312863087188</v>
      </c>
      <c r="U10" s="48">
        <v>10.777009187099001</v>
      </c>
      <c r="V10" s="49">
        <v>0.20550870462195001</v>
      </c>
      <c r="W10" s="50">
        <v>0</v>
      </c>
      <c r="X10" s="48">
        <v>0</v>
      </c>
      <c r="Y10" s="46">
        <v>141.93441746400302</v>
      </c>
      <c r="Z10" s="47" t="s">
        <v>38</v>
      </c>
      <c r="AA10" s="47" t="s">
        <v>38</v>
      </c>
      <c r="AB10" s="47" t="s">
        <v>38</v>
      </c>
      <c r="AC10" s="47" t="s">
        <v>38</v>
      </c>
      <c r="AD10" s="47" t="s">
        <v>38</v>
      </c>
      <c r="AE10" s="47" t="s">
        <v>38</v>
      </c>
      <c r="AF10" s="51" t="s">
        <v>38</v>
      </c>
      <c r="AG10" s="45">
        <f t="shared" ref="AG10:AG17" si="0">SUM(D10:AF10)</f>
        <v>459.16935065577297</v>
      </c>
    </row>
    <row r="11" spans="2:33" ht="10.5" customHeight="1" x14ac:dyDescent="0.25">
      <c r="B11" s="604" t="s">
        <v>40</v>
      </c>
      <c r="C11" s="605"/>
      <c r="D11" s="46">
        <v>0</v>
      </c>
      <c r="E11" s="47" t="s">
        <v>38</v>
      </c>
      <c r="F11" s="46">
        <v>0</v>
      </c>
      <c r="G11" s="46" t="s">
        <v>53</v>
      </c>
      <c r="H11" s="46">
        <v>0</v>
      </c>
      <c r="I11" s="46">
        <v>0</v>
      </c>
      <c r="J11" s="47" t="s">
        <v>38</v>
      </c>
      <c r="K11" s="46">
        <v>0</v>
      </c>
      <c r="L11" s="46">
        <v>0</v>
      </c>
      <c r="M11" s="46">
        <v>0</v>
      </c>
      <c r="N11" s="46">
        <v>0</v>
      </c>
      <c r="O11" s="46">
        <v>0</v>
      </c>
      <c r="P11" s="46">
        <v>0</v>
      </c>
      <c r="Q11" s="46">
        <v>0</v>
      </c>
      <c r="R11" s="46">
        <v>0</v>
      </c>
      <c r="S11" s="46" t="s">
        <v>53</v>
      </c>
      <c r="T11" s="46">
        <v>0</v>
      </c>
      <c r="U11" s="48">
        <v>0</v>
      </c>
      <c r="V11" s="49">
        <v>0</v>
      </c>
      <c r="W11" s="50">
        <v>0</v>
      </c>
      <c r="X11" s="48">
        <v>0</v>
      </c>
      <c r="Y11" s="46">
        <v>0</v>
      </c>
      <c r="Z11" s="47" t="s">
        <v>38</v>
      </c>
      <c r="AA11" s="47" t="s">
        <v>38</v>
      </c>
      <c r="AB11" s="47" t="s">
        <v>38</v>
      </c>
      <c r="AC11" s="47" t="s">
        <v>38</v>
      </c>
      <c r="AD11" s="47" t="s">
        <v>38</v>
      </c>
      <c r="AE11" s="47" t="s">
        <v>38</v>
      </c>
      <c r="AF11" s="51" t="s">
        <v>38</v>
      </c>
      <c r="AG11" s="45">
        <f t="shared" si="0"/>
        <v>0</v>
      </c>
    </row>
    <row r="12" spans="2:33" ht="17.100000000000001" customHeight="1" x14ac:dyDescent="0.25">
      <c r="B12" s="606" t="s">
        <v>41</v>
      </c>
      <c r="C12" s="607"/>
      <c r="D12" s="46">
        <v>0</v>
      </c>
      <c r="E12" s="47" t="s">
        <v>38</v>
      </c>
      <c r="F12" s="46">
        <v>0</v>
      </c>
      <c r="G12" s="46" t="s">
        <v>53</v>
      </c>
      <c r="H12" s="46">
        <v>0</v>
      </c>
      <c r="I12" s="46">
        <v>0</v>
      </c>
      <c r="J12" s="47" t="s">
        <v>38</v>
      </c>
      <c r="K12" s="46">
        <v>0</v>
      </c>
      <c r="L12" s="46">
        <v>0</v>
      </c>
      <c r="M12" s="46">
        <v>0</v>
      </c>
      <c r="N12" s="46">
        <v>0</v>
      </c>
      <c r="O12" s="46">
        <v>0</v>
      </c>
      <c r="P12" s="46">
        <v>0</v>
      </c>
      <c r="Q12" s="46">
        <v>0</v>
      </c>
      <c r="R12" s="46">
        <v>0</v>
      </c>
      <c r="S12" s="46" t="s">
        <v>53</v>
      </c>
      <c r="T12" s="46">
        <v>0</v>
      </c>
      <c r="U12" s="48">
        <v>0</v>
      </c>
      <c r="V12" s="49">
        <v>0</v>
      </c>
      <c r="W12" s="50">
        <v>0</v>
      </c>
      <c r="X12" s="46">
        <v>0</v>
      </c>
      <c r="Y12" s="46">
        <v>16.920000000000002</v>
      </c>
      <c r="Z12" s="47" t="s">
        <v>38</v>
      </c>
      <c r="AA12" s="47" t="s">
        <v>38</v>
      </c>
      <c r="AB12" s="47" t="s">
        <v>38</v>
      </c>
      <c r="AC12" s="47" t="s">
        <v>38</v>
      </c>
      <c r="AD12" s="47" t="s">
        <v>38</v>
      </c>
      <c r="AE12" s="47" t="s">
        <v>38</v>
      </c>
      <c r="AF12" s="47" t="s">
        <v>38</v>
      </c>
      <c r="AG12" s="52">
        <f t="shared" si="0"/>
        <v>16.920000000000002</v>
      </c>
    </row>
    <row r="13" spans="2:33" ht="10.5" customHeight="1" x14ac:dyDescent="0.25">
      <c r="B13" s="53"/>
      <c r="C13" s="54" t="s">
        <v>42</v>
      </c>
      <c r="D13" s="46">
        <v>178.13148923751001</v>
      </c>
      <c r="E13" s="47" t="s">
        <v>38</v>
      </c>
      <c r="F13" s="46">
        <v>27.5804948554905</v>
      </c>
      <c r="G13" s="46" t="s">
        <v>53</v>
      </c>
      <c r="H13" s="46">
        <v>2.9138379211390601</v>
      </c>
      <c r="I13" s="46">
        <v>10.8798237286461</v>
      </c>
      <c r="J13" s="47" t="s">
        <v>38</v>
      </c>
      <c r="K13" s="46">
        <v>45.180027635626004</v>
      </c>
      <c r="L13" s="46">
        <v>32.425330733137898</v>
      </c>
      <c r="M13" s="46">
        <v>5.1293079074812997</v>
      </c>
      <c r="N13" s="46">
        <v>10.9854948066553</v>
      </c>
      <c r="O13" s="46">
        <v>15.0944771356013</v>
      </c>
      <c r="P13" s="46">
        <v>17.747666742318</v>
      </c>
      <c r="Q13" s="46">
        <v>11.3783456255396</v>
      </c>
      <c r="R13" s="46">
        <v>7.4656060821237995</v>
      </c>
      <c r="S13" s="46" t="s">
        <v>53</v>
      </c>
      <c r="T13" s="46">
        <v>3.7310413918981</v>
      </c>
      <c r="U13" s="48">
        <v>13.332443181112001</v>
      </c>
      <c r="V13" s="49">
        <v>20.343758508595947</v>
      </c>
      <c r="W13" s="50">
        <v>0</v>
      </c>
      <c r="X13" s="48">
        <v>3.7835049762008</v>
      </c>
      <c r="Y13" s="46">
        <v>158.85441746400301</v>
      </c>
      <c r="Z13" s="47" t="s">
        <v>38</v>
      </c>
      <c r="AA13" s="47" t="s">
        <v>38</v>
      </c>
      <c r="AB13" s="47" t="s">
        <v>38</v>
      </c>
      <c r="AC13" s="47" t="s">
        <v>38</v>
      </c>
      <c r="AD13" s="47" t="s">
        <v>38</v>
      </c>
      <c r="AE13" s="47" t="s">
        <v>38</v>
      </c>
      <c r="AF13" s="51" t="s">
        <v>38</v>
      </c>
      <c r="AG13" s="45">
        <f t="shared" si="0"/>
        <v>564.95706793307886</v>
      </c>
    </row>
    <row r="14" spans="2:33" ht="10.5" customHeight="1" thickBot="1" x14ac:dyDescent="0.3">
      <c r="B14" s="55"/>
      <c r="C14" s="56" t="s">
        <v>43</v>
      </c>
      <c r="D14" s="130" t="s">
        <v>38</v>
      </c>
      <c r="E14" s="57"/>
      <c r="F14" s="58"/>
      <c r="G14" s="58"/>
      <c r="H14" s="58"/>
      <c r="I14" s="58"/>
      <c r="J14" s="57"/>
      <c r="K14" s="58"/>
      <c r="L14" s="58"/>
      <c r="M14" s="58"/>
      <c r="N14" s="58"/>
      <c r="O14" s="58"/>
      <c r="P14" s="58"/>
      <c r="Q14" s="58"/>
      <c r="R14" s="58"/>
      <c r="S14" s="58"/>
      <c r="T14" s="58"/>
      <c r="U14" s="59"/>
      <c r="V14" s="60"/>
      <c r="W14" s="61"/>
      <c r="X14" s="59"/>
      <c r="Y14" s="58"/>
      <c r="Z14" s="57"/>
      <c r="AA14" s="57"/>
      <c r="AB14" s="57"/>
      <c r="AC14" s="57"/>
      <c r="AD14" s="57"/>
      <c r="AE14" s="57"/>
      <c r="AF14" s="62"/>
      <c r="AG14" s="63"/>
    </row>
    <row r="15" spans="2:33" ht="19.5" customHeight="1" thickBot="1" x14ac:dyDescent="0.3">
      <c r="B15" s="608" t="s">
        <v>44</v>
      </c>
      <c r="C15" s="609"/>
      <c r="D15" s="64">
        <v>2.6623224365518001</v>
      </c>
      <c r="E15" s="65" t="s">
        <v>38</v>
      </c>
      <c r="F15" s="64">
        <v>0.74144077919018003</v>
      </c>
      <c r="G15" s="64" t="s">
        <v>53</v>
      </c>
      <c r="H15" s="64">
        <v>0</v>
      </c>
      <c r="I15" s="64">
        <v>1.2178126131917999</v>
      </c>
      <c r="J15" s="65" t="s">
        <v>38</v>
      </c>
      <c r="K15" s="64">
        <v>4.2011310305845004</v>
      </c>
      <c r="L15" s="64">
        <v>7.0546187260486004</v>
      </c>
      <c r="M15" s="64">
        <v>0.64326585383015999</v>
      </c>
      <c r="N15" s="64">
        <v>2.0581536000208001</v>
      </c>
      <c r="O15" s="64">
        <v>3.6348371605518999</v>
      </c>
      <c r="P15" s="64">
        <v>4.8384391491705996</v>
      </c>
      <c r="Q15" s="64">
        <v>0.33438050183015999</v>
      </c>
      <c r="R15" s="64">
        <v>0.91263001300655999</v>
      </c>
      <c r="S15" s="64" t="s">
        <v>53</v>
      </c>
      <c r="T15" s="64">
        <v>7.1797831845152996E-2</v>
      </c>
      <c r="U15" s="66">
        <v>0.47520482959628002</v>
      </c>
      <c r="V15" s="67">
        <v>1.2986852981998001</v>
      </c>
      <c r="W15" s="68">
        <v>0</v>
      </c>
      <c r="X15" s="66">
        <v>2.3375712634572002E-3</v>
      </c>
      <c r="Y15" s="64">
        <v>14.4111286312815</v>
      </c>
      <c r="Z15" s="65" t="s">
        <v>38</v>
      </c>
      <c r="AA15" s="65" t="s">
        <v>38</v>
      </c>
      <c r="AB15" s="65" t="s">
        <v>38</v>
      </c>
      <c r="AC15" s="65" t="s">
        <v>38</v>
      </c>
      <c r="AD15" s="65" t="s">
        <v>38</v>
      </c>
      <c r="AE15" s="65" t="s">
        <v>38</v>
      </c>
      <c r="AF15" s="69" t="s">
        <v>38</v>
      </c>
      <c r="AG15" s="70">
        <f t="shared" si="0"/>
        <v>44.558186026163249</v>
      </c>
    </row>
    <row r="16" spans="2:33" ht="10.5" customHeight="1" x14ac:dyDescent="0.25">
      <c r="B16" s="71"/>
      <c r="C16" s="72" t="s">
        <v>45</v>
      </c>
      <c r="D16" s="73"/>
      <c r="E16" s="74"/>
      <c r="F16" s="73"/>
      <c r="G16" s="73"/>
      <c r="H16" s="73"/>
      <c r="I16" s="73"/>
      <c r="J16" s="74"/>
      <c r="K16" s="73"/>
      <c r="L16" s="73"/>
      <c r="M16" s="73"/>
      <c r="N16" s="73"/>
      <c r="O16" s="73"/>
      <c r="P16" s="73"/>
      <c r="Q16" s="73"/>
      <c r="R16" s="73"/>
      <c r="S16" s="73"/>
      <c r="T16" s="73"/>
      <c r="U16" s="75"/>
      <c r="V16" s="76"/>
      <c r="W16" s="77"/>
      <c r="X16" s="75"/>
      <c r="Y16" s="73"/>
      <c r="Z16" s="74"/>
      <c r="AA16" s="74"/>
      <c r="AB16" s="74"/>
      <c r="AC16" s="74"/>
      <c r="AD16" s="74"/>
      <c r="AE16" s="74"/>
      <c r="AF16" s="78"/>
      <c r="AG16" s="77"/>
    </row>
    <row r="17" spans="1:33" ht="10.5" customHeight="1" x14ac:dyDescent="0.25">
      <c r="B17" s="80"/>
      <c r="C17" s="81" t="s">
        <v>46</v>
      </c>
      <c r="D17" s="46">
        <v>159</v>
      </c>
      <c r="E17" s="102" t="s">
        <v>38</v>
      </c>
      <c r="F17" s="46">
        <v>19</v>
      </c>
      <c r="G17" s="46" t="s">
        <v>53</v>
      </c>
      <c r="H17" s="46">
        <v>3</v>
      </c>
      <c r="I17" s="46">
        <v>1</v>
      </c>
      <c r="J17" s="102" t="s">
        <v>38</v>
      </c>
      <c r="K17" s="46">
        <v>31</v>
      </c>
      <c r="L17" s="46">
        <v>22</v>
      </c>
      <c r="M17" s="46">
        <v>6</v>
      </c>
      <c r="N17" s="46">
        <v>12</v>
      </c>
      <c r="O17" s="46">
        <v>11</v>
      </c>
      <c r="P17" s="46">
        <v>21</v>
      </c>
      <c r="Q17" s="46">
        <v>12</v>
      </c>
      <c r="R17" s="46">
        <v>6</v>
      </c>
      <c r="S17" s="46" t="s">
        <v>53</v>
      </c>
      <c r="T17" s="46">
        <v>4</v>
      </c>
      <c r="U17" s="48">
        <v>15</v>
      </c>
      <c r="V17" s="49">
        <v>1</v>
      </c>
      <c r="W17" s="50">
        <v>0</v>
      </c>
      <c r="X17" s="48">
        <v>0</v>
      </c>
      <c r="Y17" s="46">
        <v>123</v>
      </c>
      <c r="Z17" s="102" t="s">
        <v>38</v>
      </c>
      <c r="AA17" s="102" t="s">
        <v>38</v>
      </c>
      <c r="AB17" s="102" t="s">
        <v>38</v>
      </c>
      <c r="AC17" s="102" t="s">
        <v>38</v>
      </c>
      <c r="AD17" s="102" t="s">
        <v>38</v>
      </c>
      <c r="AE17" s="102" t="s">
        <v>38</v>
      </c>
      <c r="AF17" s="103" t="s">
        <v>38</v>
      </c>
      <c r="AG17" s="83">
        <f t="shared" si="0"/>
        <v>446</v>
      </c>
    </row>
    <row r="18" spans="1:33" ht="10.5" customHeight="1" thickBot="1" x14ac:dyDescent="0.3">
      <c r="B18" s="84"/>
      <c r="C18" s="85" t="s">
        <v>47</v>
      </c>
      <c r="D18" s="335" t="s">
        <v>38</v>
      </c>
      <c r="E18" s="335" t="s">
        <v>38</v>
      </c>
      <c r="F18" s="336" t="s">
        <v>38</v>
      </c>
      <c r="G18" s="46" t="s">
        <v>53</v>
      </c>
      <c r="H18" s="336" t="s">
        <v>38</v>
      </c>
      <c r="I18" s="336" t="s">
        <v>38</v>
      </c>
      <c r="J18" s="335" t="s">
        <v>38</v>
      </c>
      <c r="K18" s="336" t="s">
        <v>38</v>
      </c>
      <c r="L18" s="336" t="s">
        <v>38</v>
      </c>
      <c r="M18" s="335" t="s">
        <v>38</v>
      </c>
      <c r="N18" s="335" t="s">
        <v>38</v>
      </c>
      <c r="O18" s="335" t="s">
        <v>38</v>
      </c>
      <c r="P18" s="335" t="s">
        <v>38</v>
      </c>
      <c r="Q18" s="335" t="s">
        <v>38</v>
      </c>
      <c r="R18" s="335" t="s">
        <v>38</v>
      </c>
      <c r="S18" s="351" t="s">
        <v>53</v>
      </c>
      <c r="T18" s="335" t="s">
        <v>38</v>
      </c>
      <c r="U18" s="337" t="s">
        <v>38</v>
      </c>
      <c r="V18" s="338" t="s">
        <v>38</v>
      </c>
      <c r="W18" s="339" t="s">
        <v>38</v>
      </c>
      <c r="X18" s="335" t="s">
        <v>38</v>
      </c>
      <c r="Y18" s="335" t="s">
        <v>38</v>
      </c>
      <c r="Z18" s="335" t="s">
        <v>38</v>
      </c>
      <c r="AA18" s="335" t="s">
        <v>38</v>
      </c>
      <c r="AB18" s="335" t="s">
        <v>38</v>
      </c>
      <c r="AC18" s="335" t="s">
        <v>38</v>
      </c>
      <c r="AD18" s="335" t="s">
        <v>38</v>
      </c>
      <c r="AE18" s="335" t="s">
        <v>38</v>
      </c>
      <c r="AF18" s="335" t="s">
        <v>38</v>
      </c>
      <c r="AG18" s="340" t="s">
        <v>38</v>
      </c>
    </row>
    <row r="19" spans="1:33" ht="10.5" customHeight="1" x14ac:dyDescent="0.25">
      <c r="B19" s="86"/>
      <c r="C19" s="87" t="s">
        <v>740</v>
      </c>
      <c r="D19" s="88"/>
      <c r="E19" s="89"/>
      <c r="F19" s="90"/>
      <c r="G19" s="90"/>
      <c r="H19" s="90"/>
      <c r="I19" s="90"/>
      <c r="J19" s="89"/>
      <c r="K19" s="90"/>
      <c r="L19" s="90"/>
      <c r="M19" s="90"/>
      <c r="N19" s="90"/>
      <c r="O19" s="90"/>
      <c r="P19" s="90"/>
      <c r="Q19" s="90"/>
      <c r="R19" s="90"/>
      <c r="S19" s="90"/>
      <c r="T19" s="91"/>
      <c r="U19" s="88"/>
      <c r="V19" s="92"/>
      <c r="W19" s="91"/>
      <c r="X19" s="88"/>
      <c r="Y19" s="90"/>
      <c r="Z19" s="89"/>
      <c r="AA19" s="89"/>
      <c r="AB19" s="89"/>
      <c r="AC19" s="89"/>
      <c r="AD19" s="89"/>
      <c r="AE19" s="89"/>
      <c r="AF19" s="93"/>
      <c r="AG19" s="94"/>
    </row>
    <row r="20" spans="1:33" ht="10.5" customHeight="1" x14ac:dyDescent="0.25">
      <c r="B20" s="95"/>
      <c r="C20" s="38" t="s">
        <v>741</v>
      </c>
      <c r="D20" s="96" t="s">
        <v>38</v>
      </c>
      <c r="E20" s="97" t="s">
        <v>38</v>
      </c>
      <c r="F20" s="97" t="s">
        <v>38</v>
      </c>
      <c r="G20" s="97" t="s">
        <v>38</v>
      </c>
      <c r="H20" s="97" t="s">
        <v>38</v>
      </c>
      <c r="I20" s="97" t="s">
        <v>38</v>
      </c>
      <c r="J20" s="97" t="s">
        <v>38</v>
      </c>
      <c r="K20" s="97" t="s">
        <v>38</v>
      </c>
      <c r="L20" s="97" t="s">
        <v>38</v>
      </c>
      <c r="M20" s="97" t="s">
        <v>38</v>
      </c>
      <c r="N20" s="97" t="s">
        <v>38</v>
      </c>
      <c r="O20" s="97" t="s">
        <v>38</v>
      </c>
      <c r="P20" s="97" t="s">
        <v>38</v>
      </c>
      <c r="Q20" s="97" t="s">
        <v>38</v>
      </c>
      <c r="R20" s="97" t="s">
        <v>38</v>
      </c>
      <c r="S20" s="97" t="s">
        <v>38</v>
      </c>
      <c r="T20" s="98" t="s">
        <v>38</v>
      </c>
      <c r="U20" s="96" t="s">
        <v>38</v>
      </c>
      <c r="V20" s="99" t="s">
        <v>38</v>
      </c>
      <c r="W20" s="98" t="s">
        <v>38</v>
      </c>
      <c r="X20" s="96" t="s">
        <v>38</v>
      </c>
      <c r="Y20" s="97" t="s">
        <v>38</v>
      </c>
      <c r="Z20" s="97" t="s">
        <v>38</v>
      </c>
      <c r="AA20" s="97" t="s">
        <v>38</v>
      </c>
      <c r="AB20" s="97" t="s">
        <v>38</v>
      </c>
      <c r="AC20" s="97" t="s">
        <v>38</v>
      </c>
      <c r="AD20" s="97" t="s">
        <v>38</v>
      </c>
      <c r="AE20" s="97" t="s">
        <v>38</v>
      </c>
      <c r="AF20" s="98" t="s">
        <v>38</v>
      </c>
      <c r="AG20" s="100" t="s">
        <v>38</v>
      </c>
    </row>
    <row r="21" spans="1:33" ht="29.25" customHeight="1" x14ac:dyDescent="0.25">
      <c r="B21" s="612" t="s">
        <v>742</v>
      </c>
      <c r="C21" s="613"/>
      <c r="D21" s="370">
        <v>175.7</v>
      </c>
      <c r="E21" s="359">
        <v>0</v>
      </c>
      <c r="F21" s="359">
        <v>25.3</v>
      </c>
      <c r="G21" s="359">
        <v>0</v>
      </c>
      <c r="H21" s="359">
        <v>0</v>
      </c>
      <c r="I21" s="359">
        <v>0</v>
      </c>
      <c r="J21" s="359">
        <v>0</v>
      </c>
      <c r="K21" s="359">
        <v>36.799999999999997</v>
      </c>
      <c r="L21" s="359">
        <v>33.700000000000003</v>
      </c>
      <c r="M21" s="359">
        <v>0</v>
      </c>
      <c r="N21" s="359">
        <v>0</v>
      </c>
      <c r="O21" s="359">
        <v>14.9</v>
      </c>
      <c r="P21" s="359">
        <v>17.600000000000001</v>
      </c>
      <c r="Q21" s="359">
        <v>12.1</v>
      </c>
      <c r="R21" s="359">
        <v>7.4</v>
      </c>
      <c r="S21" s="359">
        <v>0</v>
      </c>
      <c r="T21" s="360">
        <v>2.9</v>
      </c>
      <c r="U21" s="370">
        <v>11.6</v>
      </c>
      <c r="V21" s="371">
        <v>0</v>
      </c>
      <c r="W21" s="360">
        <v>11.6</v>
      </c>
      <c r="X21" s="370">
        <v>0</v>
      </c>
      <c r="Y21" s="359">
        <v>147.6</v>
      </c>
      <c r="Z21" s="359">
        <v>0</v>
      </c>
      <c r="AA21" s="359" t="s">
        <v>38</v>
      </c>
      <c r="AB21" s="359" t="s">
        <v>38</v>
      </c>
      <c r="AC21" s="359" t="s">
        <v>38</v>
      </c>
      <c r="AD21" s="359" t="s">
        <v>38</v>
      </c>
      <c r="AE21" s="359" t="s">
        <v>38</v>
      </c>
      <c r="AF21" s="360" t="s">
        <v>38</v>
      </c>
      <c r="AG21" s="487">
        <f>SUM(D21:AF21)-W21</f>
        <v>485.6</v>
      </c>
    </row>
    <row r="22" spans="1:33" ht="10.5" customHeight="1" x14ac:dyDescent="0.25">
      <c r="B22" s="106"/>
      <c r="C22" s="107" t="s">
        <v>544</v>
      </c>
      <c r="D22" s="372">
        <v>165</v>
      </c>
      <c r="E22" s="366">
        <v>0</v>
      </c>
      <c r="F22" s="366">
        <v>21.5</v>
      </c>
      <c r="G22" s="366">
        <v>0</v>
      </c>
      <c r="H22" s="366">
        <v>0</v>
      </c>
      <c r="I22" s="366">
        <v>0</v>
      </c>
      <c r="J22" s="366">
        <v>0</v>
      </c>
      <c r="K22" s="366">
        <v>50</v>
      </c>
      <c r="L22" s="366">
        <v>27.5</v>
      </c>
      <c r="M22" s="366">
        <v>0</v>
      </c>
      <c r="N22" s="366">
        <v>0</v>
      </c>
      <c r="O22" s="366">
        <v>14</v>
      </c>
      <c r="P22" s="366">
        <v>24.5</v>
      </c>
      <c r="Q22" s="366">
        <v>12</v>
      </c>
      <c r="R22" s="366">
        <v>8</v>
      </c>
      <c r="S22" s="366">
        <v>0</v>
      </c>
      <c r="T22" s="367">
        <v>5</v>
      </c>
      <c r="U22" s="372">
        <v>18.5</v>
      </c>
      <c r="V22" s="373">
        <v>0</v>
      </c>
      <c r="W22" s="367">
        <v>18.5</v>
      </c>
      <c r="X22" s="372">
        <v>0</v>
      </c>
      <c r="Y22" s="366">
        <v>107</v>
      </c>
      <c r="Z22" s="366">
        <v>0</v>
      </c>
      <c r="AA22" s="366">
        <v>7.2</v>
      </c>
      <c r="AB22" s="366" t="s">
        <v>38</v>
      </c>
      <c r="AC22" s="366" t="s">
        <v>38</v>
      </c>
      <c r="AD22" s="366" t="s">
        <v>38</v>
      </c>
      <c r="AE22" s="366" t="s">
        <v>38</v>
      </c>
      <c r="AF22" s="367" t="s">
        <v>38</v>
      </c>
      <c r="AG22" s="426">
        <f>SUM(D22:AF22)-W22</f>
        <v>460.2</v>
      </c>
    </row>
    <row r="23" spans="1:33" ht="10.5" customHeight="1" thickBot="1" x14ac:dyDescent="0.3">
      <c r="B23" s="112"/>
      <c r="C23" s="113" t="s">
        <v>43</v>
      </c>
      <c r="D23" s="427">
        <v>9</v>
      </c>
      <c r="E23" s="428"/>
      <c r="F23" s="429"/>
      <c r="G23" s="429"/>
      <c r="H23" s="429"/>
      <c r="I23" s="429"/>
      <c r="J23" s="428"/>
      <c r="K23" s="429"/>
      <c r="L23" s="429"/>
      <c r="M23" s="429"/>
      <c r="N23" s="429"/>
      <c r="O23" s="429"/>
      <c r="P23" s="429"/>
      <c r="Q23" s="429"/>
      <c r="R23" s="429"/>
      <c r="S23" s="429"/>
      <c r="T23" s="430"/>
      <c r="U23" s="431"/>
      <c r="V23" s="432"/>
      <c r="W23" s="430"/>
      <c r="X23" s="431"/>
      <c r="Y23" s="429"/>
      <c r="Z23" s="428"/>
      <c r="AA23" s="428"/>
      <c r="AB23" s="428"/>
      <c r="AC23" s="428"/>
      <c r="AD23" s="428"/>
      <c r="AE23" s="428"/>
      <c r="AF23" s="433"/>
      <c r="AG23" s="434"/>
    </row>
    <row r="24" spans="1:33" ht="10.5" customHeight="1" x14ac:dyDescent="0.25">
      <c r="B24" s="86"/>
      <c r="C24" s="87" t="s">
        <v>743</v>
      </c>
      <c r="D24" s="88"/>
      <c r="E24" s="89"/>
      <c r="F24" s="90"/>
      <c r="G24" s="90"/>
      <c r="H24" s="90"/>
      <c r="I24" s="90"/>
      <c r="J24" s="89"/>
      <c r="K24" s="90"/>
      <c r="L24" s="90"/>
      <c r="M24" s="90"/>
      <c r="N24" s="90"/>
      <c r="O24" s="90"/>
      <c r="P24" s="90"/>
      <c r="Q24" s="90"/>
      <c r="R24" s="90"/>
      <c r="S24" s="90"/>
      <c r="T24" s="91"/>
      <c r="U24" s="88"/>
      <c r="V24" s="92"/>
      <c r="W24" s="91"/>
      <c r="X24" s="88"/>
      <c r="Y24" s="90"/>
      <c r="Z24" s="89"/>
      <c r="AA24" s="89"/>
      <c r="AB24" s="89"/>
      <c r="AC24" s="89"/>
      <c r="AD24" s="89"/>
      <c r="AE24" s="89"/>
      <c r="AF24" s="93"/>
      <c r="AG24" s="94"/>
    </row>
    <row r="25" spans="1:33" ht="10.5" customHeight="1" x14ac:dyDescent="0.25">
      <c r="B25" s="95"/>
      <c r="C25" s="38" t="s">
        <v>741</v>
      </c>
      <c r="D25" s="96" t="s">
        <v>38</v>
      </c>
      <c r="E25" s="97" t="s">
        <v>38</v>
      </c>
      <c r="F25" s="97" t="s">
        <v>38</v>
      </c>
      <c r="G25" s="97" t="s">
        <v>38</v>
      </c>
      <c r="H25" s="97" t="s">
        <v>38</v>
      </c>
      <c r="I25" s="97" t="s">
        <v>38</v>
      </c>
      <c r="J25" s="97" t="s">
        <v>38</v>
      </c>
      <c r="K25" s="97" t="s">
        <v>38</v>
      </c>
      <c r="L25" s="97" t="s">
        <v>38</v>
      </c>
      <c r="M25" s="97" t="s">
        <v>38</v>
      </c>
      <c r="N25" s="97" t="s">
        <v>38</v>
      </c>
      <c r="O25" s="97" t="s">
        <v>38</v>
      </c>
      <c r="P25" s="97" t="s">
        <v>38</v>
      </c>
      <c r="Q25" s="97" t="s">
        <v>38</v>
      </c>
      <c r="R25" s="97" t="s">
        <v>38</v>
      </c>
      <c r="S25" s="97" t="s">
        <v>38</v>
      </c>
      <c r="T25" s="98" t="s">
        <v>38</v>
      </c>
      <c r="U25" s="96" t="s">
        <v>38</v>
      </c>
      <c r="V25" s="99" t="s">
        <v>38</v>
      </c>
      <c r="W25" s="98" t="s">
        <v>38</v>
      </c>
      <c r="X25" s="96" t="s">
        <v>38</v>
      </c>
      <c r="Y25" s="97" t="s">
        <v>38</v>
      </c>
      <c r="Z25" s="97" t="s">
        <v>38</v>
      </c>
      <c r="AA25" s="97" t="s">
        <v>38</v>
      </c>
      <c r="AB25" s="97" t="s">
        <v>38</v>
      </c>
      <c r="AC25" s="97" t="s">
        <v>38</v>
      </c>
      <c r="AD25" s="97" t="s">
        <v>38</v>
      </c>
      <c r="AE25" s="97" t="s">
        <v>38</v>
      </c>
      <c r="AF25" s="98" t="s">
        <v>38</v>
      </c>
      <c r="AG25" s="100" t="s">
        <v>38</v>
      </c>
    </row>
    <row r="26" spans="1:33" ht="30" customHeight="1" x14ac:dyDescent="0.25">
      <c r="B26" s="612" t="s">
        <v>742</v>
      </c>
      <c r="C26" s="613"/>
      <c r="D26" s="370">
        <v>175.7</v>
      </c>
      <c r="E26" s="359">
        <v>0</v>
      </c>
      <c r="F26" s="359">
        <v>25.3</v>
      </c>
      <c r="G26" s="359">
        <v>0</v>
      </c>
      <c r="H26" s="359">
        <v>0</v>
      </c>
      <c r="I26" s="359">
        <v>0</v>
      </c>
      <c r="J26" s="359">
        <v>0</v>
      </c>
      <c r="K26" s="359">
        <v>36.799999999999997</v>
      </c>
      <c r="L26" s="359">
        <v>33.700000000000003</v>
      </c>
      <c r="M26" s="359">
        <v>0</v>
      </c>
      <c r="N26" s="359">
        <v>0</v>
      </c>
      <c r="O26" s="359">
        <v>14.9</v>
      </c>
      <c r="P26" s="359">
        <v>17.600000000000001</v>
      </c>
      <c r="Q26" s="359">
        <v>12.1</v>
      </c>
      <c r="R26" s="359">
        <v>7.4</v>
      </c>
      <c r="S26" s="359">
        <v>0</v>
      </c>
      <c r="T26" s="360">
        <v>2.9</v>
      </c>
      <c r="U26" s="370">
        <v>11.6</v>
      </c>
      <c r="V26" s="371">
        <v>0</v>
      </c>
      <c r="W26" s="360">
        <v>11.6</v>
      </c>
      <c r="X26" s="370">
        <v>0</v>
      </c>
      <c r="Y26" s="359">
        <v>147.6</v>
      </c>
      <c r="Z26" s="359">
        <v>0</v>
      </c>
      <c r="AA26" s="359" t="s">
        <v>38</v>
      </c>
      <c r="AB26" s="359" t="s">
        <v>38</v>
      </c>
      <c r="AC26" s="359" t="s">
        <v>38</v>
      </c>
      <c r="AD26" s="359" t="s">
        <v>38</v>
      </c>
      <c r="AE26" s="359" t="s">
        <v>38</v>
      </c>
      <c r="AF26" s="360" t="s">
        <v>38</v>
      </c>
      <c r="AG26" s="487">
        <f>SUM(D26:AF26)-W26</f>
        <v>485.6</v>
      </c>
    </row>
    <row r="27" spans="1:33" ht="10.5" customHeight="1" x14ac:dyDescent="0.25">
      <c r="B27" s="106"/>
      <c r="C27" s="107" t="s">
        <v>544</v>
      </c>
      <c r="D27" s="372">
        <v>165</v>
      </c>
      <c r="E27" s="366">
        <v>0</v>
      </c>
      <c r="F27" s="366">
        <v>21.5</v>
      </c>
      <c r="G27" s="366">
        <v>0</v>
      </c>
      <c r="H27" s="366">
        <v>0</v>
      </c>
      <c r="I27" s="366">
        <v>0</v>
      </c>
      <c r="J27" s="366">
        <v>0</v>
      </c>
      <c r="K27" s="366">
        <v>50</v>
      </c>
      <c r="L27" s="366">
        <v>27.5</v>
      </c>
      <c r="M27" s="366">
        <v>0</v>
      </c>
      <c r="N27" s="366">
        <v>0</v>
      </c>
      <c r="O27" s="366">
        <v>14</v>
      </c>
      <c r="P27" s="366">
        <v>24.5</v>
      </c>
      <c r="Q27" s="366">
        <v>12</v>
      </c>
      <c r="R27" s="366">
        <v>8</v>
      </c>
      <c r="S27" s="366">
        <v>0</v>
      </c>
      <c r="T27" s="367">
        <v>5</v>
      </c>
      <c r="U27" s="372">
        <v>18.5</v>
      </c>
      <c r="V27" s="373">
        <v>0</v>
      </c>
      <c r="W27" s="367">
        <v>18.5</v>
      </c>
      <c r="X27" s="372">
        <v>0</v>
      </c>
      <c r="Y27" s="366">
        <v>107</v>
      </c>
      <c r="Z27" s="366">
        <v>0</v>
      </c>
      <c r="AA27" s="366">
        <v>7.2</v>
      </c>
      <c r="AB27" s="366" t="s">
        <v>38</v>
      </c>
      <c r="AC27" s="366" t="s">
        <v>38</v>
      </c>
      <c r="AD27" s="366" t="s">
        <v>38</v>
      </c>
      <c r="AE27" s="366" t="s">
        <v>38</v>
      </c>
      <c r="AF27" s="367" t="s">
        <v>38</v>
      </c>
      <c r="AG27" s="426">
        <f>SUM(D27:AF27)-W27</f>
        <v>460.2</v>
      </c>
    </row>
    <row r="28" spans="1:33" ht="10.5" customHeight="1" thickBot="1" x14ac:dyDescent="0.3">
      <c r="B28" s="112"/>
      <c r="C28" s="113" t="s">
        <v>43</v>
      </c>
      <c r="D28" s="427">
        <v>9</v>
      </c>
      <c r="E28" s="428"/>
      <c r="F28" s="429"/>
      <c r="G28" s="429"/>
      <c r="H28" s="429"/>
      <c r="I28" s="429"/>
      <c r="J28" s="428"/>
      <c r="K28" s="429"/>
      <c r="L28" s="429"/>
      <c r="M28" s="429"/>
      <c r="N28" s="429"/>
      <c r="O28" s="429"/>
      <c r="P28" s="429"/>
      <c r="Q28" s="429"/>
      <c r="R28" s="429"/>
      <c r="S28" s="429"/>
      <c r="T28" s="430"/>
      <c r="U28" s="431"/>
      <c r="V28" s="432"/>
      <c r="W28" s="430"/>
      <c r="X28" s="431"/>
      <c r="Y28" s="429"/>
      <c r="Z28" s="428"/>
      <c r="AA28" s="428"/>
      <c r="AB28" s="428"/>
      <c r="AC28" s="428"/>
      <c r="AD28" s="428"/>
      <c r="AE28" s="428"/>
      <c r="AF28" s="433"/>
      <c r="AG28" s="434"/>
    </row>
    <row r="29" spans="1:33" s="10" customFormat="1" ht="10.5" customHeight="1" thickBot="1" x14ac:dyDescent="0.3">
      <c r="A29" s="120"/>
      <c r="B29" s="121" t="s">
        <v>51</v>
      </c>
      <c r="C29" s="344"/>
      <c r="D29" s="436"/>
      <c r="E29" s="437"/>
      <c r="F29" s="436"/>
      <c r="G29" s="436"/>
      <c r="H29" s="436"/>
      <c r="I29" s="436"/>
      <c r="J29" s="437"/>
      <c r="K29" s="436"/>
      <c r="L29" s="436"/>
      <c r="M29" s="436"/>
      <c r="N29" s="436"/>
      <c r="O29" s="436"/>
      <c r="P29" s="436"/>
      <c r="Q29" s="436"/>
      <c r="R29" s="436"/>
      <c r="S29" s="436"/>
      <c r="T29" s="436"/>
      <c r="U29" s="436"/>
      <c r="V29" s="436"/>
      <c r="W29" s="436"/>
      <c r="X29" s="436"/>
      <c r="Y29" s="436"/>
      <c r="Z29" s="437"/>
      <c r="AA29" s="437"/>
      <c r="AB29" s="437"/>
      <c r="AC29" s="437"/>
      <c r="AD29" s="437"/>
      <c r="AE29" s="437"/>
      <c r="AF29" s="437"/>
      <c r="AG29" s="438"/>
    </row>
    <row r="30" spans="1:33" s="10" customFormat="1" ht="10.5" customHeight="1" thickBot="1" x14ac:dyDescent="0.3">
      <c r="A30" s="120"/>
      <c r="B30" s="690" t="s">
        <v>52</v>
      </c>
      <c r="C30" s="691"/>
      <c r="D30" s="467">
        <f>D27/D26</f>
        <v>0.93910073989755272</v>
      </c>
      <c r="E30" s="126" t="s">
        <v>53</v>
      </c>
      <c r="F30" s="468">
        <f>F27/F26</f>
        <v>0.84980237154150196</v>
      </c>
      <c r="G30" s="126" t="s">
        <v>53</v>
      </c>
      <c r="H30" s="126" t="s">
        <v>53</v>
      </c>
      <c r="I30" s="126" t="s">
        <v>53</v>
      </c>
      <c r="J30" s="126" t="s">
        <v>53</v>
      </c>
      <c r="K30" s="468">
        <f>K27/K26</f>
        <v>1.3586956521739131</v>
      </c>
      <c r="L30" s="468">
        <f>L27/L26</f>
        <v>0.81602373887240354</v>
      </c>
      <c r="M30" s="126" t="s">
        <v>53</v>
      </c>
      <c r="N30" s="126" t="s">
        <v>53</v>
      </c>
      <c r="O30" s="468">
        <f>O27/O26</f>
        <v>0.93959731543624159</v>
      </c>
      <c r="P30" s="468">
        <f>P27/P26</f>
        <v>1.3920454545454544</v>
      </c>
      <c r="Q30" s="468">
        <f>Q27/Q26</f>
        <v>0.99173553719008267</v>
      </c>
      <c r="R30" s="468">
        <f>R27/R26</f>
        <v>1.0810810810810809</v>
      </c>
      <c r="S30" s="126" t="s">
        <v>53</v>
      </c>
      <c r="T30" s="469">
        <f>T27/T26</f>
        <v>1.7241379310344829</v>
      </c>
      <c r="U30" s="467">
        <f>U27/U26</f>
        <v>1.5948275862068966</v>
      </c>
      <c r="V30" s="128" t="s">
        <v>53</v>
      </c>
      <c r="W30" s="469">
        <f>W27/W26</f>
        <v>1.5948275862068966</v>
      </c>
      <c r="X30" s="125" t="s">
        <v>53</v>
      </c>
      <c r="Y30" s="468">
        <f>Y27/Y26</f>
        <v>0.72493224932249323</v>
      </c>
      <c r="Z30" s="126" t="s">
        <v>53</v>
      </c>
      <c r="AA30" s="126" t="s">
        <v>53</v>
      </c>
      <c r="AB30" s="126" t="s">
        <v>53</v>
      </c>
      <c r="AC30" s="126" t="s">
        <v>53</v>
      </c>
      <c r="AD30" s="126" t="s">
        <v>53</v>
      </c>
      <c r="AE30" s="126" t="s">
        <v>53</v>
      </c>
      <c r="AF30" s="127" t="s">
        <v>53</v>
      </c>
      <c r="AG30" s="438"/>
    </row>
    <row r="31" spans="1:33" s="10" customFormat="1" ht="10.5" customHeight="1" thickBot="1" x14ac:dyDescent="0.3">
      <c r="A31" s="120"/>
      <c r="B31" s="608" t="s">
        <v>54</v>
      </c>
      <c r="C31" s="609"/>
      <c r="D31" s="372">
        <v>175.7</v>
      </c>
      <c r="E31" s="366">
        <v>0</v>
      </c>
      <c r="F31" s="366">
        <v>25.3</v>
      </c>
      <c r="G31" s="366">
        <v>0</v>
      </c>
      <c r="H31" s="366">
        <v>0</v>
      </c>
      <c r="I31" s="366">
        <v>0</v>
      </c>
      <c r="J31" s="366">
        <v>0</v>
      </c>
      <c r="K31" s="366">
        <v>36.799999999999997</v>
      </c>
      <c r="L31" s="366">
        <v>33.700000000000003</v>
      </c>
      <c r="M31" s="366">
        <v>0</v>
      </c>
      <c r="N31" s="366">
        <v>0</v>
      </c>
      <c r="O31" s="366">
        <v>14.9</v>
      </c>
      <c r="P31" s="366">
        <v>17.600000000000001</v>
      </c>
      <c r="Q31" s="366">
        <v>12.1</v>
      </c>
      <c r="R31" s="366">
        <v>7.4</v>
      </c>
      <c r="S31" s="366">
        <v>0</v>
      </c>
      <c r="T31" s="367">
        <v>2.9</v>
      </c>
      <c r="U31" s="372">
        <v>11.6</v>
      </c>
      <c r="V31" s="373">
        <v>0</v>
      </c>
      <c r="W31" s="367">
        <v>11.6</v>
      </c>
      <c r="X31" s="372">
        <v>0</v>
      </c>
      <c r="Y31" s="366">
        <v>147.6</v>
      </c>
      <c r="Z31" s="109" t="s">
        <v>38</v>
      </c>
      <c r="AA31" s="109" t="s">
        <v>38</v>
      </c>
      <c r="AB31" s="109" t="s">
        <v>38</v>
      </c>
      <c r="AC31" s="109" t="s">
        <v>38</v>
      </c>
      <c r="AD31" s="109" t="s">
        <v>38</v>
      </c>
      <c r="AE31" s="109" t="s">
        <v>38</v>
      </c>
      <c r="AF31" s="109" t="s">
        <v>38</v>
      </c>
      <c r="AG31" s="471">
        <f>SUM(D31:AF31)-W31</f>
        <v>485.6</v>
      </c>
    </row>
    <row r="32" spans="1:33" s="10" customFormat="1" ht="10.5" customHeight="1" x14ac:dyDescent="0.25">
      <c r="A32" s="120"/>
      <c r="B32" s="618" t="s">
        <v>55</v>
      </c>
      <c r="C32" s="619" t="s">
        <v>56</v>
      </c>
      <c r="D32" s="135" t="s">
        <v>53</v>
      </c>
      <c r="E32" s="135" t="s">
        <v>53</v>
      </c>
      <c r="F32" s="135" t="s">
        <v>53</v>
      </c>
      <c r="G32" s="135" t="s">
        <v>53</v>
      </c>
      <c r="H32" s="135" t="s">
        <v>53</v>
      </c>
      <c r="I32" s="135" t="s">
        <v>53</v>
      </c>
      <c r="J32" s="135" t="s">
        <v>53</v>
      </c>
      <c r="K32" s="135" t="s">
        <v>53</v>
      </c>
      <c r="L32" s="135" t="s">
        <v>53</v>
      </c>
      <c r="M32" s="135" t="s">
        <v>53</v>
      </c>
      <c r="N32" s="135" t="s">
        <v>53</v>
      </c>
      <c r="O32" s="135" t="s">
        <v>53</v>
      </c>
      <c r="P32" s="135" t="s">
        <v>53</v>
      </c>
      <c r="Q32" s="135" t="s">
        <v>53</v>
      </c>
      <c r="R32" s="135" t="s">
        <v>53</v>
      </c>
      <c r="S32" s="135" t="s">
        <v>53</v>
      </c>
      <c r="T32" s="135" t="s">
        <v>53</v>
      </c>
      <c r="U32" s="134" t="s">
        <v>53</v>
      </c>
      <c r="V32" s="136" t="s">
        <v>53</v>
      </c>
      <c r="W32" s="137" t="s">
        <v>53</v>
      </c>
      <c r="X32" s="134" t="s">
        <v>53</v>
      </c>
      <c r="Y32" s="135" t="s">
        <v>53</v>
      </c>
      <c r="Z32" s="135" t="s">
        <v>53</v>
      </c>
      <c r="AA32" s="135" t="s">
        <v>53</v>
      </c>
      <c r="AB32" s="135" t="s">
        <v>53</v>
      </c>
      <c r="AC32" s="135" t="s">
        <v>53</v>
      </c>
      <c r="AD32" s="135" t="s">
        <v>53</v>
      </c>
      <c r="AE32" s="135" t="s">
        <v>53</v>
      </c>
      <c r="AF32" s="135" t="s">
        <v>53</v>
      </c>
      <c r="AG32" s="138" t="s">
        <v>53</v>
      </c>
    </row>
    <row r="33" spans="1:33" s="10" customFormat="1" ht="16.5" customHeight="1" thickBot="1" x14ac:dyDescent="0.3">
      <c r="A33" s="120"/>
      <c r="B33" s="620" t="s">
        <v>57</v>
      </c>
      <c r="C33" s="621"/>
      <c r="D33" s="140" t="s">
        <v>673</v>
      </c>
      <c r="E33" s="140" t="s">
        <v>53</v>
      </c>
      <c r="F33" s="140" t="s">
        <v>53</v>
      </c>
      <c r="G33" s="140" t="s">
        <v>53</v>
      </c>
      <c r="H33" s="140" t="s">
        <v>53</v>
      </c>
      <c r="I33" s="140" t="s">
        <v>53</v>
      </c>
      <c r="J33" s="140" t="s">
        <v>53</v>
      </c>
      <c r="K33" s="140" t="s">
        <v>53</v>
      </c>
      <c r="L33" s="140" t="s">
        <v>53</v>
      </c>
      <c r="M33" s="140" t="s">
        <v>53</v>
      </c>
      <c r="N33" s="140" t="s">
        <v>53</v>
      </c>
      <c r="O33" s="140" t="s">
        <v>53</v>
      </c>
      <c r="P33" s="140" t="s">
        <v>53</v>
      </c>
      <c r="Q33" s="140" t="s">
        <v>53</v>
      </c>
      <c r="R33" s="140" t="s">
        <v>53</v>
      </c>
      <c r="S33" s="140" t="s">
        <v>53</v>
      </c>
      <c r="T33" s="140" t="s">
        <v>53</v>
      </c>
      <c r="U33" s="139" t="s">
        <v>53</v>
      </c>
      <c r="V33" s="141" t="s">
        <v>53</v>
      </c>
      <c r="W33" s="142" t="s">
        <v>53</v>
      </c>
      <c r="X33" s="139" t="s">
        <v>53</v>
      </c>
      <c r="Y33" s="140" t="s">
        <v>53</v>
      </c>
      <c r="Z33" s="140" t="s">
        <v>53</v>
      </c>
      <c r="AA33" s="140" t="s">
        <v>53</v>
      </c>
      <c r="AB33" s="140" t="s">
        <v>53</v>
      </c>
      <c r="AC33" s="140" t="s">
        <v>53</v>
      </c>
      <c r="AD33" s="140" t="s">
        <v>53</v>
      </c>
      <c r="AE33" s="140" t="s">
        <v>53</v>
      </c>
      <c r="AF33" s="140" t="s">
        <v>53</v>
      </c>
      <c r="AG33" s="143" t="s">
        <v>53</v>
      </c>
    </row>
    <row r="34" spans="1:33" ht="10.5" customHeight="1" x14ac:dyDescent="0.25">
      <c r="B34" s="144" t="s">
        <v>58</v>
      </c>
      <c r="C34" s="144"/>
      <c r="D34" s="145"/>
      <c r="E34" s="145"/>
      <c r="F34" s="599"/>
      <c r="G34" s="599"/>
      <c r="H34" s="146"/>
      <c r="I34" s="145"/>
      <c r="J34" s="145"/>
      <c r="K34" s="145"/>
      <c r="L34" s="145"/>
      <c r="M34" s="145"/>
      <c r="N34" s="145"/>
      <c r="O34" s="145"/>
      <c r="P34" s="145"/>
      <c r="Q34" s="145"/>
      <c r="R34" s="145"/>
      <c r="S34" s="145"/>
      <c r="T34" s="145"/>
      <c r="U34" s="145"/>
      <c r="V34" s="145"/>
      <c r="W34" s="147"/>
      <c r="X34" s="147"/>
      <c r="Y34" s="147"/>
      <c r="Z34" s="147"/>
      <c r="AA34" s="147"/>
      <c r="AB34" s="147"/>
      <c r="AC34" s="145"/>
      <c r="AD34" s="148"/>
      <c r="AE34" s="344"/>
      <c r="AF34" s="344"/>
      <c r="AG34" s="344"/>
    </row>
    <row r="35" spans="1:33" ht="10.5" customHeight="1" x14ac:dyDescent="0.25">
      <c r="B35" s="144" t="s">
        <v>59</v>
      </c>
      <c r="C35" s="149"/>
      <c r="D35" s="150"/>
      <c r="E35" s="146"/>
      <c r="F35" s="599"/>
      <c r="G35" s="599"/>
      <c r="H35" s="146"/>
      <c r="I35" s="146"/>
      <c r="J35" s="146"/>
      <c r="K35" s="146"/>
      <c r="L35" s="146"/>
      <c r="M35" s="146"/>
      <c r="N35" s="146"/>
      <c r="O35" s="146"/>
      <c r="P35" s="146"/>
      <c r="Q35" s="146"/>
      <c r="R35" s="146"/>
      <c r="S35" s="146"/>
      <c r="T35" s="146"/>
      <c r="U35" s="146"/>
      <c r="V35" s="146"/>
      <c r="W35" s="146"/>
      <c r="X35" s="146"/>
      <c r="Y35" s="146"/>
      <c r="Z35" s="146"/>
      <c r="AA35" s="151"/>
      <c r="AB35" s="151"/>
      <c r="AC35" s="151"/>
      <c r="AD35" s="151"/>
      <c r="AE35" s="151"/>
      <c r="AF35" s="152"/>
      <c r="AG35" s="153"/>
    </row>
    <row r="36" spans="1:33" ht="10.5" customHeight="1" x14ac:dyDescent="0.25">
      <c r="B36" s="154" t="s">
        <v>60</v>
      </c>
      <c r="C36" s="149"/>
      <c r="D36" s="150"/>
      <c r="E36" s="146"/>
      <c r="F36" s="344"/>
      <c r="G36" s="344"/>
      <c r="H36" s="146"/>
      <c r="I36" s="146"/>
      <c r="J36" s="146"/>
      <c r="K36" s="146"/>
      <c r="L36" s="146"/>
      <c r="M36" s="146"/>
      <c r="N36" s="146"/>
      <c r="O36" s="146"/>
      <c r="P36" s="146"/>
      <c r="Q36" s="146"/>
      <c r="R36" s="146"/>
      <c r="S36" s="146"/>
      <c r="T36" s="146"/>
      <c r="U36" s="146"/>
      <c r="V36" s="146"/>
      <c r="W36" s="146"/>
      <c r="X36" s="146"/>
      <c r="Y36" s="146"/>
      <c r="Z36" s="146"/>
      <c r="AA36" s="151"/>
      <c r="AB36" s="151"/>
      <c r="AC36" s="151"/>
      <c r="AD36" s="151"/>
      <c r="AE36" s="151"/>
      <c r="AF36" s="152"/>
      <c r="AG36" s="153"/>
    </row>
    <row r="37" spans="1:33" ht="10.5" customHeight="1" x14ac:dyDescent="0.25">
      <c r="B37" s="154"/>
      <c r="C37" s="149"/>
      <c r="D37" s="150"/>
      <c r="E37" s="146"/>
      <c r="F37" s="344"/>
      <c r="G37" s="344"/>
      <c r="H37" s="146"/>
      <c r="I37" s="146"/>
      <c r="J37" s="146"/>
      <c r="K37" s="146"/>
      <c r="L37" s="146"/>
      <c r="M37" s="146"/>
      <c r="N37" s="146"/>
      <c r="O37" s="146"/>
      <c r="P37" s="146"/>
      <c r="Q37" s="146"/>
      <c r="R37" s="146"/>
      <c r="S37" s="146"/>
      <c r="T37" s="146"/>
      <c r="U37" s="146"/>
      <c r="V37" s="146"/>
      <c r="W37" s="146"/>
      <c r="X37" s="146"/>
      <c r="Y37" s="146"/>
      <c r="Z37" s="146"/>
      <c r="AA37" s="151"/>
      <c r="AB37" s="151"/>
      <c r="AC37" s="151"/>
      <c r="AD37" s="151"/>
      <c r="AE37" s="151"/>
      <c r="AF37" s="152"/>
      <c r="AG37" s="153"/>
    </row>
    <row r="38" spans="1:33" ht="10.5" customHeight="1" x14ac:dyDescent="0.25">
      <c r="B38" s="154"/>
      <c r="C38" s="149"/>
      <c r="D38" s="150"/>
      <c r="E38" s="146"/>
      <c r="F38" s="344"/>
      <c r="G38" s="344"/>
      <c r="H38" s="146"/>
      <c r="I38" s="146"/>
      <c r="J38" s="146"/>
      <c r="K38" s="146"/>
      <c r="L38" s="146"/>
      <c r="M38" s="146"/>
      <c r="N38" s="146"/>
      <c r="O38" s="146"/>
      <c r="P38" s="146"/>
      <c r="Q38" s="146"/>
      <c r="R38" s="146"/>
      <c r="S38" s="146"/>
      <c r="T38" s="146"/>
      <c r="U38" s="146"/>
      <c r="V38" s="146"/>
      <c r="W38" s="146"/>
      <c r="X38" s="146"/>
      <c r="Y38" s="146"/>
      <c r="Z38" s="146"/>
      <c r="AA38" s="151"/>
      <c r="AB38" s="151"/>
      <c r="AC38" s="151"/>
      <c r="AD38" s="151"/>
      <c r="AE38" s="151"/>
      <c r="AF38" s="152"/>
      <c r="AG38" s="153"/>
    </row>
    <row r="39" spans="1:33" ht="10.5" customHeight="1" thickBot="1" x14ac:dyDescent="0.3">
      <c r="B39" s="149"/>
      <c r="C39" s="149"/>
      <c r="D39" s="150"/>
      <c r="E39" s="146"/>
      <c r="F39" s="146"/>
      <c r="G39" s="146"/>
      <c r="H39" s="146"/>
      <c r="I39" s="146"/>
      <c r="J39" s="146"/>
      <c r="K39" s="146"/>
      <c r="L39" s="146"/>
      <c r="M39" s="146"/>
      <c r="N39" s="146"/>
      <c r="O39" s="146"/>
      <c r="P39" s="146"/>
      <c r="Q39" s="146"/>
      <c r="R39" s="146"/>
      <c r="S39" s="146"/>
      <c r="T39" s="146"/>
      <c r="U39" s="146"/>
      <c r="V39" s="146"/>
      <c r="W39" s="146"/>
      <c r="X39" s="146"/>
      <c r="Y39" s="146"/>
      <c r="Z39" s="146"/>
      <c r="AA39" s="151"/>
      <c r="AB39" s="151"/>
      <c r="AC39" s="151"/>
      <c r="AD39" s="151"/>
      <c r="AE39" s="151"/>
      <c r="AF39" s="152"/>
      <c r="AG39" s="153"/>
    </row>
    <row r="40" spans="1:33" ht="10.5" customHeight="1" thickBot="1" x14ac:dyDescent="0.3">
      <c r="B40" s="637" t="s">
        <v>61</v>
      </c>
      <c r="C40" s="638"/>
      <c r="D40" s="638"/>
      <c r="E40" s="638"/>
      <c r="F40" s="639"/>
      <c r="G40" s="155"/>
      <c r="H40" s="155"/>
      <c r="I40" s="155"/>
      <c r="J40" s="155"/>
      <c r="K40" s="155"/>
      <c r="L40" s="155"/>
      <c r="M40" s="155"/>
      <c r="N40" s="155"/>
      <c r="O40" s="155"/>
      <c r="P40" s="155"/>
      <c r="Q40" s="155"/>
      <c r="R40" s="156"/>
      <c r="S40" s="155"/>
      <c r="T40" s="155"/>
      <c r="U40" s="149"/>
      <c r="V40" s="155"/>
      <c r="W40" s="155"/>
      <c r="X40" s="155"/>
      <c r="Y40" s="155"/>
      <c r="Z40" s="155"/>
      <c r="AA40" s="155"/>
      <c r="AB40" s="155"/>
      <c r="AC40" s="155"/>
      <c r="AD40" s="155"/>
      <c r="AE40" s="155"/>
      <c r="AF40" s="155"/>
      <c r="AG40" s="155"/>
    </row>
    <row r="41" spans="1:33" s="10" customFormat="1" ht="10.5" customHeight="1" thickBot="1" x14ac:dyDescent="0.3">
      <c r="A41" s="120"/>
      <c r="B41" s="157" t="s">
        <v>62</v>
      </c>
      <c r="C41" s="22" t="s">
        <v>63</v>
      </c>
      <c r="D41" s="22" t="s">
        <v>64</v>
      </c>
      <c r="E41" s="22" t="s">
        <v>65</v>
      </c>
      <c r="F41" s="22" t="s">
        <v>8</v>
      </c>
      <c r="G41" s="22" t="s">
        <v>66</v>
      </c>
      <c r="H41" s="22" t="s">
        <v>744</v>
      </c>
      <c r="I41" s="22" t="s">
        <v>547</v>
      </c>
      <c r="J41" s="22" t="s">
        <v>67</v>
      </c>
      <c r="K41" s="22" t="s">
        <v>13</v>
      </c>
      <c r="L41" s="22" t="s">
        <v>14</v>
      </c>
      <c r="M41" s="22" t="s">
        <v>15</v>
      </c>
      <c r="N41" s="22" t="s">
        <v>548</v>
      </c>
      <c r="O41" s="22" t="s">
        <v>17</v>
      </c>
      <c r="P41" s="22" t="s">
        <v>18</v>
      </c>
      <c r="Q41" s="22" t="s">
        <v>19</v>
      </c>
      <c r="R41" s="22" t="s">
        <v>20</v>
      </c>
      <c r="S41" s="22" t="s">
        <v>68</v>
      </c>
      <c r="T41" s="22" t="s">
        <v>22</v>
      </c>
      <c r="U41" s="21" t="s">
        <v>23</v>
      </c>
      <c r="V41" s="24" t="s">
        <v>24</v>
      </c>
      <c r="W41" s="25" t="s">
        <v>25</v>
      </c>
      <c r="X41" s="22" t="s">
        <v>26</v>
      </c>
      <c r="Y41" s="22" t="s">
        <v>69</v>
      </c>
      <c r="Z41" s="22" t="s">
        <v>28</v>
      </c>
      <c r="AA41" s="22" t="s">
        <v>70</v>
      </c>
      <c r="AB41" s="22" t="s">
        <v>71</v>
      </c>
      <c r="AC41" s="22" t="s">
        <v>72</v>
      </c>
      <c r="AD41" s="22" t="s">
        <v>73</v>
      </c>
      <c r="AE41" s="22" t="s">
        <v>74</v>
      </c>
      <c r="AF41" s="158" t="s">
        <v>35</v>
      </c>
      <c r="AG41" s="148"/>
    </row>
    <row r="42" spans="1:33" s="10" customFormat="1" ht="10.5" customHeight="1" x14ac:dyDescent="0.25">
      <c r="A42" s="120"/>
      <c r="B42" s="159" t="s">
        <v>75</v>
      </c>
      <c r="C42" s="160">
        <v>33</v>
      </c>
      <c r="D42" s="160">
        <v>62</v>
      </c>
      <c r="E42" s="160">
        <v>19</v>
      </c>
      <c r="F42" s="160">
        <v>76</v>
      </c>
      <c r="G42" s="160">
        <v>0</v>
      </c>
      <c r="H42" s="160">
        <v>37</v>
      </c>
      <c r="I42" s="160">
        <v>199</v>
      </c>
      <c r="J42" s="160">
        <v>17</v>
      </c>
      <c r="K42" s="160">
        <v>404</v>
      </c>
      <c r="L42" s="160">
        <v>122</v>
      </c>
      <c r="M42" s="160">
        <v>98</v>
      </c>
      <c r="N42" s="160">
        <v>203</v>
      </c>
      <c r="O42" s="160">
        <v>12</v>
      </c>
      <c r="P42" s="160">
        <v>40</v>
      </c>
      <c r="Q42" s="160">
        <v>37</v>
      </c>
      <c r="R42" s="160">
        <v>45</v>
      </c>
      <c r="S42" s="160">
        <v>16</v>
      </c>
      <c r="T42" s="160">
        <v>38</v>
      </c>
      <c r="U42" s="161">
        <v>98</v>
      </c>
      <c r="V42" s="162">
        <v>148</v>
      </c>
      <c r="W42" s="163">
        <v>0</v>
      </c>
      <c r="X42" s="160">
        <v>8</v>
      </c>
      <c r="Y42" s="160">
        <v>5</v>
      </c>
      <c r="Z42" s="160">
        <v>15</v>
      </c>
      <c r="AA42" s="160">
        <v>0</v>
      </c>
      <c r="AB42" s="160">
        <v>92</v>
      </c>
      <c r="AC42" s="160">
        <v>16</v>
      </c>
      <c r="AD42" s="160">
        <v>18</v>
      </c>
      <c r="AE42" s="160">
        <v>0</v>
      </c>
      <c r="AF42" s="164">
        <v>1858</v>
      </c>
      <c r="AG42" s="148"/>
    </row>
    <row r="43" spans="1:33" s="10" customFormat="1" ht="10.5" customHeight="1" x14ac:dyDescent="0.25">
      <c r="A43" s="120"/>
      <c r="B43" s="165" t="s">
        <v>76</v>
      </c>
      <c r="C43" s="166">
        <v>30</v>
      </c>
      <c r="D43" s="166">
        <v>62</v>
      </c>
      <c r="E43" s="166">
        <v>19</v>
      </c>
      <c r="F43" s="166">
        <v>74</v>
      </c>
      <c r="G43" s="166">
        <v>0</v>
      </c>
      <c r="H43" s="166">
        <v>37</v>
      </c>
      <c r="I43" s="166">
        <v>182</v>
      </c>
      <c r="J43" s="166">
        <v>17</v>
      </c>
      <c r="K43" s="166">
        <v>400</v>
      </c>
      <c r="L43" s="166">
        <v>130</v>
      </c>
      <c r="M43" s="166">
        <v>98</v>
      </c>
      <c r="N43" s="166">
        <v>203</v>
      </c>
      <c r="O43" s="166">
        <v>12</v>
      </c>
      <c r="P43" s="166">
        <v>40</v>
      </c>
      <c r="Q43" s="166">
        <v>37</v>
      </c>
      <c r="R43" s="166">
        <v>45</v>
      </c>
      <c r="S43" s="166">
        <v>16</v>
      </c>
      <c r="T43" s="166">
        <v>38</v>
      </c>
      <c r="U43" s="167">
        <v>98</v>
      </c>
      <c r="V43" s="168">
        <v>150</v>
      </c>
      <c r="W43" s="169">
        <v>0</v>
      </c>
      <c r="X43" s="166">
        <v>8</v>
      </c>
      <c r="Y43" s="166">
        <v>5</v>
      </c>
      <c r="Z43" s="166">
        <v>15</v>
      </c>
      <c r="AA43" s="166">
        <v>0</v>
      </c>
      <c r="AB43" s="166">
        <v>92</v>
      </c>
      <c r="AC43" s="166">
        <v>16</v>
      </c>
      <c r="AD43" s="166">
        <v>18</v>
      </c>
      <c r="AE43" s="166">
        <v>0</v>
      </c>
      <c r="AF43" s="170">
        <v>1842</v>
      </c>
      <c r="AG43" s="148"/>
    </row>
    <row r="44" spans="1:33" s="10" customFormat="1" ht="10.5" customHeight="1" thickBot="1" x14ac:dyDescent="0.3">
      <c r="A44" s="120"/>
      <c r="B44" s="171" t="s">
        <v>550</v>
      </c>
      <c r="C44" s="172">
        <v>43</v>
      </c>
      <c r="D44" s="172">
        <v>66</v>
      </c>
      <c r="E44" s="172">
        <v>25</v>
      </c>
      <c r="F44" s="172">
        <v>74</v>
      </c>
      <c r="G44" s="172">
        <v>0</v>
      </c>
      <c r="H44" s="172">
        <v>37</v>
      </c>
      <c r="I44" s="172">
        <v>189</v>
      </c>
      <c r="J44" s="172">
        <v>17</v>
      </c>
      <c r="K44" s="172">
        <v>400</v>
      </c>
      <c r="L44" s="172">
        <v>116</v>
      </c>
      <c r="M44" s="172">
        <v>98</v>
      </c>
      <c r="N44" s="172">
        <v>269</v>
      </c>
      <c r="O44" s="172">
        <v>12</v>
      </c>
      <c r="P44" s="172">
        <v>24</v>
      </c>
      <c r="Q44" s="172">
        <v>36</v>
      </c>
      <c r="R44" s="172">
        <v>45</v>
      </c>
      <c r="S44" s="172">
        <v>16</v>
      </c>
      <c r="T44" s="172">
        <v>38</v>
      </c>
      <c r="U44" s="173">
        <v>68</v>
      </c>
      <c r="V44" s="174">
        <v>112</v>
      </c>
      <c r="W44" s="175">
        <v>246</v>
      </c>
      <c r="X44" s="172">
        <v>8</v>
      </c>
      <c r="Y44" s="172">
        <v>5</v>
      </c>
      <c r="Z44" s="172">
        <v>15</v>
      </c>
      <c r="AA44" s="172">
        <v>0</v>
      </c>
      <c r="AB44" s="172">
        <v>94</v>
      </c>
      <c r="AC44" s="172">
        <v>16</v>
      </c>
      <c r="AD44" s="172">
        <v>18</v>
      </c>
      <c r="AE44" s="172">
        <v>0</v>
      </c>
      <c r="AF44" s="176">
        <v>1907</v>
      </c>
      <c r="AG44" s="148"/>
    </row>
    <row r="45" spans="1:33" s="10" customFormat="1" ht="10.5" customHeight="1" thickBot="1" x14ac:dyDescent="0.3">
      <c r="A45" s="120"/>
      <c r="B45" s="171" t="s">
        <v>745</v>
      </c>
      <c r="C45" s="172">
        <v>43</v>
      </c>
      <c r="D45" s="172">
        <v>66</v>
      </c>
      <c r="E45" s="172">
        <v>25</v>
      </c>
      <c r="F45" s="172">
        <v>74</v>
      </c>
      <c r="G45" s="172">
        <v>0</v>
      </c>
      <c r="H45" s="172">
        <v>37</v>
      </c>
      <c r="I45" s="172">
        <v>189</v>
      </c>
      <c r="J45" s="172">
        <v>17</v>
      </c>
      <c r="K45" s="172">
        <v>400</v>
      </c>
      <c r="L45" s="172">
        <v>116</v>
      </c>
      <c r="M45" s="172">
        <v>98</v>
      </c>
      <c r="N45" s="172">
        <v>269</v>
      </c>
      <c r="O45" s="172">
        <v>12</v>
      </c>
      <c r="P45" s="172">
        <v>24</v>
      </c>
      <c r="Q45" s="172">
        <v>36</v>
      </c>
      <c r="R45" s="172">
        <v>45</v>
      </c>
      <c r="S45" s="172">
        <v>16</v>
      </c>
      <c r="T45" s="172">
        <v>38</v>
      </c>
      <c r="U45" s="173">
        <v>68</v>
      </c>
      <c r="V45" s="174">
        <v>112</v>
      </c>
      <c r="W45" s="175">
        <v>246</v>
      </c>
      <c r="X45" s="172">
        <v>8</v>
      </c>
      <c r="Y45" s="172">
        <v>5</v>
      </c>
      <c r="Z45" s="172">
        <v>15</v>
      </c>
      <c r="AA45" s="172">
        <v>0</v>
      </c>
      <c r="AB45" s="172">
        <v>94</v>
      </c>
      <c r="AC45" s="172">
        <v>16</v>
      </c>
      <c r="AD45" s="172">
        <v>18</v>
      </c>
      <c r="AE45" s="172">
        <v>0</v>
      </c>
      <c r="AF45" s="176">
        <v>1907</v>
      </c>
      <c r="AG45" s="148"/>
    </row>
    <row r="46" spans="1:33" s="10" customFormat="1" ht="3" customHeight="1" thickBot="1" x14ac:dyDescent="0.3">
      <c r="A46" s="120"/>
      <c r="B46" s="177"/>
      <c r="C46" s="178"/>
      <c r="D46" s="178"/>
      <c r="E46" s="178"/>
      <c r="F46" s="178"/>
      <c r="G46" s="178"/>
      <c r="H46" s="178"/>
      <c r="I46" s="178"/>
      <c r="J46" s="178"/>
      <c r="K46" s="178"/>
      <c r="L46" s="178"/>
      <c r="M46" s="178"/>
      <c r="N46" s="178"/>
      <c r="O46" s="178"/>
      <c r="P46" s="178"/>
      <c r="Q46" s="178"/>
      <c r="R46" s="178"/>
      <c r="S46" s="178"/>
      <c r="T46" s="178"/>
      <c r="U46" s="179"/>
      <c r="V46" s="180"/>
      <c r="W46" s="181"/>
      <c r="X46" s="178"/>
      <c r="Y46" s="178"/>
      <c r="Z46" s="178"/>
      <c r="AA46" s="178"/>
      <c r="AB46" s="178"/>
      <c r="AC46" s="178"/>
      <c r="AD46" s="178"/>
      <c r="AE46" s="178"/>
      <c r="AF46" s="182"/>
      <c r="AG46" s="148"/>
    </row>
    <row r="47" spans="1:33" s="10" customFormat="1" ht="10.5" customHeight="1" thickBot="1" x14ac:dyDescent="0.3">
      <c r="A47" s="120"/>
      <c r="B47" s="183" t="s">
        <v>79</v>
      </c>
      <c r="C47" s="184"/>
      <c r="D47" s="184"/>
      <c r="E47" s="185"/>
      <c r="F47" s="184"/>
      <c r="G47" s="184"/>
      <c r="H47" s="184"/>
      <c r="I47" s="184"/>
      <c r="J47" s="184"/>
      <c r="K47" s="184"/>
      <c r="L47" s="184"/>
      <c r="M47" s="184"/>
      <c r="N47" s="184"/>
      <c r="O47" s="184"/>
      <c r="P47" s="184"/>
      <c r="Q47" s="184"/>
      <c r="R47" s="184"/>
      <c r="S47" s="184"/>
      <c r="T47" s="184"/>
      <c r="U47" s="345"/>
      <c r="V47" s="346"/>
      <c r="W47" s="188"/>
      <c r="X47" s="184"/>
      <c r="Y47" s="184"/>
      <c r="Z47" s="184"/>
      <c r="AA47" s="184"/>
      <c r="AB47" s="184"/>
      <c r="AC47" s="184"/>
      <c r="AD47" s="184"/>
      <c r="AE47" s="184"/>
      <c r="AF47" s="183"/>
      <c r="AG47" s="148"/>
    </row>
    <row r="48" spans="1:33" ht="10.5" customHeight="1" x14ac:dyDescent="0.15">
      <c r="B48" s="159" t="s">
        <v>75</v>
      </c>
      <c r="C48" s="166">
        <v>14</v>
      </c>
      <c r="D48" s="166">
        <v>62</v>
      </c>
      <c r="E48" s="166">
        <v>19</v>
      </c>
      <c r="F48" s="166">
        <v>76</v>
      </c>
      <c r="G48" s="166">
        <v>0</v>
      </c>
      <c r="H48" s="166">
        <v>37</v>
      </c>
      <c r="I48" s="166">
        <v>199</v>
      </c>
      <c r="J48" s="166">
        <v>17</v>
      </c>
      <c r="K48" s="166">
        <v>404</v>
      </c>
      <c r="L48" s="166">
        <v>122</v>
      </c>
      <c r="M48" s="166">
        <v>98</v>
      </c>
      <c r="N48" s="166">
        <v>203</v>
      </c>
      <c r="O48" s="166">
        <v>12</v>
      </c>
      <c r="P48" s="166">
        <v>40</v>
      </c>
      <c r="Q48" s="166">
        <v>37</v>
      </c>
      <c r="R48" s="166">
        <v>45</v>
      </c>
      <c r="S48" s="166">
        <v>16</v>
      </c>
      <c r="T48" s="166">
        <v>38</v>
      </c>
      <c r="U48" s="167">
        <v>98</v>
      </c>
      <c r="V48" s="168">
        <v>148</v>
      </c>
      <c r="W48" s="169">
        <v>0</v>
      </c>
      <c r="X48" s="166">
        <v>8</v>
      </c>
      <c r="Y48" s="166">
        <v>5</v>
      </c>
      <c r="Z48" s="166">
        <v>15</v>
      </c>
      <c r="AA48" s="166">
        <v>0</v>
      </c>
      <c r="AB48" s="166">
        <v>92</v>
      </c>
      <c r="AC48" s="166">
        <v>16</v>
      </c>
      <c r="AD48" s="166">
        <v>18</v>
      </c>
      <c r="AE48" s="166">
        <v>0</v>
      </c>
      <c r="AF48" s="170">
        <v>1839</v>
      </c>
      <c r="AG48" s="189"/>
    </row>
    <row r="49" spans="1:33" ht="10.5" customHeight="1" x14ac:dyDescent="0.25">
      <c r="B49" s="165" t="s">
        <v>76</v>
      </c>
      <c r="C49" s="166">
        <v>11</v>
      </c>
      <c r="D49" s="166">
        <v>62</v>
      </c>
      <c r="E49" s="166">
        <v>19</v>
      </c>
      <c r="F49" s="166">
        <v>74</v>
      </c>
      <c r="G49" s="166">
        <v>0</v>
      </c>
      <c r="H49" s="166">
        <v>37</v>
      </c>
      <c r="I49" s="166">
        <v>182</v>
      </c>
      <c r="J49" s="166">
        <v>17</v>
      </c>
      <c r="K49" s="166">
        <v>400</v>
      </c>
      <c r="L49" s="166">
        <v>130</v>
      </c>
      <c r="M49" s="166">
        <v>98</v>
      </c>
      <c r="N49" s="166">
        <v>203</v>
      </c>
      <c r="O49" s="166">
        <v>12</v>
      </c>
      <c r="P49" s="166">
        <v>40</v>
      </c>
      <c r="Q49" s="166">
        <v>37</v>
      </c>
      <c r="R49" s="166">
        <v>45</v>
      </c>
      <c r="S49" s="166">
        <v>16</v>
      </c>
      <c r="T49" s="166">
        <v>38</v>
      </c>
      <c r="U49" s="167">
        <v>98</v>
      </c>
      <c r="V49" s="168">
        <v>150</v>
      </c>
      <c r="W49" s="169">
        <v>0</v>
      </c>
      <c r="X49" s="166">
        <v>8</v>
      </c>
      <c r="Y49" s="166">
        <v>5</v>
      </c>
      <c r="Z49" s="166">
        <v>15</v>
      </c>
      <c r="AA49" s="166">
        <v>0</v>
      </c>
      <c r="AB49" s="166">
        <v>92</v>
      </c>
      <c r="AC49" s="166">
        <v>16</v>
      </c>
      <c r="AD49" s="166">
        <v>18</v>
      </c>
      <c r="AE49" s="166">
        <v>0</v>
      </c>
      <c r="AF49" s="170">
        <v>1823</v>
      </c>
      <c r="AG49" s="149"/>
    </row>
    <row r="50" spans="1:33" ht="10.5" customHeight="1" thickBot="1" x14ac:dyDescent="0.3">
      <c r="B50" s="171" t="s">
        <v>553</v>
      </c>
      <c r="C50" s="190">
        <v>24</v>
      </c>
      <c r="D50" s="190">
        <v>66</v>
      </c>
      <c r="E50" s="190">
        <v>25</v>
      </c>
      <c r="F50" s="190">
        <v>74</v>
      </c>
      <c r="G50" s="190">
        <v>0</v>
      </c>
      <c r="H50" s="190">
        <v>37</v>
      </c>
      <c r="I50" s="190">
        <v>189</v>
      </c>
      <c r="J50" s="190">
        <v>17</v>
      </c>
      <c r="K50" s="190">
        <v>400</v>
      </c>
      <c r="L50" s="190">
        <v>116</v>
      </c>
      <c r="M50" s="190">
        <v>98</v>
      </c>
      <c r="N50" s="190">
        <v>269</v>
      </c>
      <c r="O50" s="190">
        <v>12</v>
      </c>
      <c r="P50" s="190">
        <v>24</v>
      </c>
      <c r="Q50" s="190">
        <v>36</v>
      </c>
      <c r="R50" s="190">
        <v>45</v>
      </c>
      <c r="S50" s="190">
        <v>16</v>
      </c>
      <c r="T50" s="190">
        <v>38</v>
      </c>
      <c r="U50" s="191">
        <v>68</v>
      </c>
      <c r="V50" s="192">
        <v>112</v>
      </c>
      <c r="W50" s="193">
        <v>246</v>
      </c>
      <c r="X50" s="190">
        <v>8</v>
      </c>
      <c r="Y50" s="190">
        <v>5</v>
      </c>
      <c r="Z50" s="190">
        <v>15</v>
      </c>
      <c r="AA50" s="190">
        <v>0</v>
      </c>
      <c r="AB50" s="190">
        <v>94</v>
      </c>
      <c r="AC50" s="190">
        <v>16</v>
      </c>
      <c r="AD50" s="190">
        <v>18</v>
      </c>
      <c r="AE50" s="190">
        <v>0</v>
      </c>
      <c r="AF50" s="194">
        <v>1888</v>
      </c>
      <c r="AG50" s="149"/>
    </row>
    <row r="51" spans="1:33" ht="10.5" customHeight="1" thickBot="1" x14ac:dyDescent="0.3">
      <c r="B51" s="195" t="s">
        <v>81</v>
      </c>
      <c r="C51" s="190">
        <v>24</v>
      </c>
      <c r="D51" s="190">
        <v>66</v>
      </c>
      <c r="E51" s="190">
        <v>25</v>
      </c>
      <c r="F51" s="190">
        <v>74</v>
      </c>
      <c r="G51" s="190">
        <v>0</v>
      </c>
      <c r="H51" s="190">
        <v>37</v>
      </c>
      <c r="I51" s="190">
        <v>189</v>
      </c>
      <c r="J51" s="190">
        <v>17</v>
      </c>
      <c r="K51" s="190">
        <v>400</v>
      </c>
      <c r="L51" s="190">
        <v>116</v>
      </c>
      <c r="M51" s="190">
        <v>98</v>
      </c>
      <c r="N51" s="190">
        <v>269</v>
      </c>
      <c r="O51" s="190">
        <v>12</v>
      </c>
      <c r="P51" s="190">
        <v>24</v>
      </c>
      <c r="Q51" s="190">
        <v>36</v>
      </c>
      <c r="R51" s="190">
        <v>45</v>
      </c>
      <c r="S51" s="190">
        <v>16</v>
      </c>
      <c r="T51" s="190">
        <v>38</v>
      </c>
      <c r="U51" s="191">
        <v>68</v>
      </c>
      <c r="V51" s="192">
        <v>112</v>
      </c>
      <c r="W51" s="193">
        <v>246</v>
      </c>
      <c r="X51" s="190">
        <v>8</v>
      </c>
      <c r="Y51" s="190">
        <v>5</v>
      </c>
      <c r="Z51" s="190">
        <v>15</v>
      </c>
      <c r="AA51" s="190">
        <v>0</v>
      </c>
      <c r="AB51" s="190">
        <v>94</v>
      </c>
      <c r="AC51" s="190">
        <v>16</v>
      </c>
      <c r="AD51" s="190">
        <v>18</v>
      </c>
      <c r="AE51" s="190">
        <v>0</v>
      </c>
      <c r="AF51" s="194">
        <v>1888</v>
      </c>
      <c r="AG51" s="149"/>
    </row>
    <row r="52" spans="1:33" ht="10.5" customHeight="1" thickBot="1" x14ac:dyDescent="0.3">
      <c r="B52" s="171" t="s">
        <v>746</v>
      </c>
      <c r="C52" s="190">
        <v>24</v>
      </c>
      <c r="D52" s="190">
        <v>66</v>
      </c>
      <c r="E52" s="190">
        <v>25</v>
      </c>
      <c r="F52" s="190">
        <v>74</v>
      </c>
      <c r="G52" s="190">
        <v>0</v>
      </c>
      <c r="H52" s="190">
        <v>37</v>
      </c>
      <c r="I52" s="190">
        <v>189</v>
      </c>
      <c r="J52" s="190">
        <v>17</v>
      </c>
      <c r="K52" s="190">
        <v>400</v>
      </c>
      <c r="L52" s="190">
        <v>116</v>
      </c>
      <c r="M52" s="190">
        <v>98</v>
      </c>
      <c r="N52" s="190">
        <v>269</v>
      </c>
      <c r="O52" s="190">
        <v>12</v>
      </c>
      <c r="P52" s="190">
        <v>24</v>
      </c>
      <c r="Q52" s="190">
        <v>36</v>
      </c>
      <c r="R52" s="190">
        <v>45</v>
      </c>
      <c r="S52" s="190">
        <v>16</v>
      </c>
      <c r="T52" s="190">
        <v>38</v>
      </c>
      <c r="U52" s="191">
        <v>68</v>
      </c>
      <c r="V52" s="192">
        <v>112</v>
      </c>
      <c r="W52" s="193">
        <v>246</v>
      </c>
      <c r="X52" s="190">
        <v>8</v>
      </c>
      <c r="Y52" s="190">
        <v>5</v>
      </c>
      <c r="Z52" s="190">
        <v>15</v>
      </c>
      <c r="AA52" s="190">
        <v>0</v>
      </c>
      <c r="AB52" s="190">
        <v>94</v>
      </c>
      <c r="AC52" s="190">
        <v>16</v>
      </c>
      <c r="AD52" s="190">
        <v>18</v>
      </c>
      <c r="AE52" s="190">
        <v>0</v>
      </c>
      <c r="AF52" s="194">
        <v>1888</v>
      </c>
      <c r="AG52" s="201"/>
    </row>
    <row r="53" spans="1:33" s="206" customFormat="1" ht="10.5" customHeight="1" x14ac:dyDescent="0.25">
      <c r="A53" s="202"/>
      <c r="B53" s="642"/>
      <c r="C53" s="281" t="s">
        <v>556</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204"/>
      <c r="AG53" s="205"/>
    </row>
    <row r="54" spans="1:33" s="206" customFormat="1" ht="10.5" customHeight="1" x14ac:dyDescent="0.25">
      <c r="A54" s="202"/>
      <c r="B54" s="643"/>
      <c r="C54" s="404" t="s">
        <v>747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204"/>
      <c r="AG54" s="205"/>
    </row>
    <row r="55" spans="1:33" s="206" customFormat="1" ht="10.5" customHeight="1" x14ac:dyDescent="0.25">
      <c r="A55" s="202"/>
      <c r="C55" s="282" t="s">
        <v>748</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204"/>
      <c r="AG55" s="205"/>
    </row>
    <row r="56" spans="1:33" s="206" customFormat="1" ht="10.5" customHeight="1" x14ac:dyDescent="0.25">
      <c r="A56" s="202"/>
      <c r="C56" s="207" t="s">
        <v>749</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204"/>
      <c r="AG56" s="205"/>
    </row>
    <row r="57" spans="1:33" ht="10.5" customHeight="1" x14ac:dyDescent="0.25">
      <c r="B57" s="405"/>
      <c r="C57" s="1" t="s">
        <v>750</v>
      </c>
      <c r="AC57" s="148"/>
      <c r="AD57" s="148"/>
      <c r="AE57" s="148"/>
    </row>
    <row r="58" spans="1:33" ht="10.5" customHeight="1" x14ac:dyDescent="0.25">
      <c r="AC58" s="148"/>
      <c r="AD58" s="148"/>
      <c r="AE58" s="148"/>
    </row>
    <row r="59" spans="1:33" ht="10.5" customHeight="1" thickBot="1" x14ac:dyDescent="0.3">
      <c r="AC59" s="148"/>
      <c r="AD59" s="148"/>
      <c r="AE59" s="148"/>
    </row>
    <row r="60" spans="1:33" ht="12" customHeight="1" thickBot="1" x14ac:dyDescent="0.3">
      <c r="B60" s="637" t="s">
        <v>85</v>
      </c>
      <c r="C60" s="638"/>
      <c r="D60" s="638"/>
      <c r="E60" s="638"/>
      <c r="F60" s="639"/>
      <c r="G60" s="149"/>
      <c r="H60" s="149"/>
      <c r="I60" s="155"/>
      <c r="J60" s="155"/>
      <c r="K60" s="149"/>
      <c r="M60" s="149"/>
      <c r="N60" s="644" t="s">
        <v>86</v>
      </c>
      <c r="O60" s="645"/>
      <c r="P60" s="645"/>
      <c r="Q60" s="645"/>
      <c r="R60" s="645"/>
      <c r="S60" s="645"/>
      <c r="T60" s="645"/>
      <c r="U60" s="645"/>
      <c r="V60" s="645"/>
      <c r="W60" s="645"/>
      <c r="X60" s="646"/>
      <c r="Y60" s="647" t="s">
        <v>87</v>
      </c>
      <c r="Z60" s="648"/>
      <c r="AA60" s="649"/>
    </row>
    <row r="61" spans="1:33" ht="9.75" thickBot="1" x14ac:dyDescent="0.3">
      <c r="B61" s="208"/>
      <c r="C61" s="343" t="s">
        <v>88</v>
      </c>
      <c r="D61" s="343" t="s">
        <v>89</v>
      </c>
      <c r="E61" s="343" t="s">
        <v>90</v>
      </c>
      <c r="F61" s="343" t="s">
        <v>91</v>
      </c>
      <c r="G61" s="343" t="s">
        <v>92</v>
      </c>
      <c r="H61" s="343" t="s">
        <v>69</v>
      </c>
      <c r="I61" s="343" t="s">
        <v>93</v>
      </c>
      <c r="J61" s="343" t="s">
        <v>94</v>
      </c>
      <c r="K61" s="343" t="s">
        <v>8</v>
      </c>
      <c r="L61" s="343" t="s">
        <v>95</v>
      </c>
      <c r="M61" s="594" t="s">
        <v>96</v>
      </c>
      <c r="N61" s="22" t="s">
        <v>97</v>
      </c>
      <c r="O61" s="22" t="s">
        <v>98</v>
      </c>
      <c r="P61" s="22" t="s">
        <v>99</v>
      </c>
      <c r="Q61" s="22" t="s">
        <v>100</v>
      </c>
      <c r="R61" s="22" t="s">
        <v>101</v>
      </c>
      <c r="S61" s="22" t="s">
        <v>102</v>
      </c>
      <c r="T61" s="23" t="s">
        <v>103</v>
      </c>
      <c r="U61" s="210" t="s">
        <v>104</v>
      </c>
      <c r="V61" s="23" t="s">
        <v>359</v>
      </c>
      <c r="W61" s="23" t="s">
        <v>106</v>
      </c>
      <c r="X61" s="23" t="s">
        <v>107</v>
      </c>
      <c r="Y61" s="343" t="s">
        <v>108</v>
      </c>
      <c r="Z61" s="211" t="s">
        <v>109</v>
      </c>
      <c r="AA61" s="212" t="s">
        <v>110</v>
      </c>
    </row>
    <row r="62" spans="1:33" ht="12" customHeight="1" thickBot="1" x14ac:dyDescent="0.3">
      <c r="B62" s="213" t="s">
        <v>111</v>
      </c>
      <c r="C62" s="653" t="s">
        <v>112</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5"/>
    </row>
    <row r="63" spans="1:33" ht="10.5" customHeight="1" x14ac:dyDescent="0.25">
      <c r="B63" s="342" t="s">
        <v>113</v>
      </c>
      <c r="C63" s="345">
        <v>1</v>
      </c>
      <c r="D63" s="184">
        <v>1</v>
      </c>
      <c r="E63" s="184">
        <v>0</v>
      </c>
      <c r="F63" s="184">
        <v>1</v>
      </c>
      <c r="G63" s="184"/>
      <c r="H63" s="184">
        <v>1</v>
      </c>
      <c r="I63" s="184">
        <v>1</v>
      </c>
      <c r="J63" s="184"/>
      <c r="K63" s="184">
        <v>1</v>
      </c>
      <c r="L63" s="184"/>
      <c r="M63" s="188"/>
      <c r="N63" s="215">
        <v>1</v>
      </c>
      <c r="O63" s="216">
        <v>0</v>
      </c>
      <c r="P63" s="216">
        <v>0</v>
      </c>
      <c r="Q63" s="216">
        <v>0</v>
      </c>
      <c r="R63" s="216">
        <v>0</v>
      </c>
      <c r="S63" s="217">
        <v>0</v>
      </c>
      <c r="T63" s="184">
        <v>0</v>
      </c>
      <c r="U63" s="184">
        <v>0</v>
      </c>
      <c r="V63" s="184">
        <v>0</v>
      </c>
      <c r="W63" s="184">
        <v>0</v>
      </c>
      <c r="X63" s="188">
        <v>0</v>
      </c>
      <c r="Y63" s="218"/>
      <c r="Z63" s="219"/>
      <c r="AA63" s="220"/>
    </row>
    <row r="64" spans="1:33" ht="10.5" customHeight="1" x14ac:dyDescent="0.25">
      <c r="B64" s="221" t="s">
        <v>114</v>
      </c>
      <c r="C64" s="222"/>
      <c r="D64" s="223">
        <v>0</v>
      </c>
      <c r="E64" s="223">
        <v>1</v>
      </c>
      <c r="F64" s="406">
        <v>0</v>
      </c>
      <c r="G64" s="224"/>
      <c r="H64" s="224"/>
      <c r="I64" s="223">
        <v>0</v>
      </c>
      <c r="J64" s="223"/>
      <c r="K64" s="223">
        <v>2</v>
      </c>
      <c r="L64" s="223"/>
      <c r="M64" s="225"/>
      <c r="N64" s="222"/>
      <c r="O64" s="224"/>
      <c r="P64" s="224"/>
      <c r="Q64" s="224"/>
      <c r="R64" s="224"/>
      <c r="S64" s="225"/>
      <c r="T64" s="224"/>
      <c r="U64" s="224"/>
      <c r="V64" s="224"/>
      <c r="W64" s="224"/>
      <c r="X64" s="225"/>
      <c r="Y64" s="224"/>
      <c r="Z64" s="224"/>
      <c r="AA64" s="225"/>
    </row>
    <row r="65" spans="2:27" ht="10.5" customHeight="1" x14ac:dyDescent="0.25">
      <c r="B65" s="226" t="s">
        <v>115</v>
      </c>
      <c r="C65" s="222"/>
      <c r="D65" s="224"/>
      <c r="E65" s="224"/>
      <c r="F65" s="406">
        <v>4</v>
      </c>
      <c r="G65" s="224"/>
      <c r="H65" s="224"/>
      <c r="I65" s="224"/>
      <c r="J65" s="223"/>
      <c r="K65" s="223">
        <v>0</v>
      </c>
      <c r="L65" s="223"/>
      <c r="M65" s="225"/>
      <c r="N65" s="222"/>
      <c r="O65" s="224"/>
      <c r="P65" s="224"/>
      <c r="Q65" s="224"/>
      <c r="R65" s="224"/>
      <c r="S65" s="225"/>
      <c r="T65" s="222"/>
      <c r="U65" s="224"/>
      <c r="V65" s="224"/>
      <c r="W65" s="224"/>
      <c r="X65" s="225"/>
      <c r="Y65" s="224"/>
      <c r="Z65" s="224"/>
      <c r="AA65" s="225"/>
    </row>
    <row r="66" spans="2:27" ht="10.5" customHeight="1" thickBot="1" x14ac:dyDescent="0.3">
      <c r="B66" s="227" t="s">
        <v>116</v>
      </c>
      <c r="C66" s="222"/>
      <c r="D66" s="224"/>
      <c r="E66" s="224"/>
      <c r="F66" s="224"/>
      <c r="G66" s="224"/>
      <c r="H66" s="224"/>
      <c r="I66" s="224"/>
      <c r="J66" s="224"/>
      <c r="K66" s="224"/>
      <c r="L66" s="224"/>
      <c r="M66" s="225"/>
      <c r="N66" s="222"/>
      <c r="O66" s="224"/>
      <c r="P66" s="224"/>
      <c r="Q66" s="224"/>
      <c r="R66" s="224"/>
      <c r="S66" s="225"/>
      <c r="T66" s="224"/>
      <c r="U66" s="224"/>
      <c r="V66" s="224"/>
      <c r="W66" s="224"/>
      <c r="X66" s="225"/>
      <c r="Y66" s="223">
        <v>1</v>
      </c>
      <c r="Z66" s="223">
        <v>1</v>
      </c>
      <c r="AA66" s="228">
        <v>1</v>
      </c>
    </row>
    <row r="67" spans="2:27" ht="10.5" customHeight="1" thickBot="1" x14ac:dyDescent="0.2">
      <c r="B67" s="229" t="s">
        <v>117</v>
      </c>
      <c r="C67" s="230">
        <v>1</v>
      </c>
      <c r="D67" s="231">
        <v>1</v>
      </c>
      <c r="E67" s="231" t="s">
        <v>53</v>
      </c>
      <c r="F67" s="231" t="s">
        <v>53</v>
      </c>
      <c r="G67" s="231">
        <v>1</v>
      </c>
      <c r="H67" s="231">
        <v>1</v>
      </c>
      <c r="I67" s="231" t="s">
        <v>53</v>
      </c>
      <c r="J67" s="231" t="s">
        <v>53</v>
      </c>
      <c r="K67" s="231">
        <v>1</v>
      </c>
      <c r="L67" s="231" t="s">
        <v>53</v>
      </c>
      <c r="M67" s="232" t="s">
        <v>53</v>
      </c>
      <c r="N67" s="230" t="s">
        <v>53</v>
      </c>
      <c r="O67" s="231" t="s">
        <v>53</v>
      </c>
      <c r="P67" s="231" t="s">
        <v>53</v>
      </c>
      <c r="Q67" s="231" t="s">
        <v>53</v>
      </c>
      <c r="R67" s="231" t="s">
        <v>53</v>
      </c>
      <c r="S67" s="232" t="s">
        <v>53</v>
      </c>
      <c r="T67" s="233" t="s">
        <v>53</v>
      </c>
      <c r="U67" s="233" t="s">
        <v>53</v>
      </c>
      <c r="V67" s="233" t="s">
        <v>53</v>
      </c>
      <c r="W67" s="233" t="s">
        <v>53</v>
      </c>
      <c r="X67" s="234" t="s">
        <v>53</v>
      </c>
      <c r="Y67" s="235"/>
      <c r="Z67" s="236"/>
      <c r="AA67" s="237"/>
    </row>
    <row r="68" spans="2:27" ht="10.5" customHeight="1" x14ac:dyDescent="0.25">
      <c r="B68" s="238" t="s">
        <v>118</v>
      </c>
      <c r="C68" s="222"/>
      <c r="D68" s="223" t="s">
        <v>53</v>
      </c>
      <c r="E68" s="223">
        <v>1</v>
      </c>
      <c r="F68" s="223">
        <v>1</v>
      </c>
      <c r="G68" s="224"/>
      <c r="H68" s="224"/>
      <c r="I68" s="223">
        <v>1</v>
      </c>
      <c r="J68" s="223">
        <v>3</v>
      </c>
      <c r="K68" s="223" t="s">
        <v>53</v>
      </c>
      <c r="L68" s="223" t="s">
        <v>53</v>
      </c>
      <c r="M68" s="225"/>
      <c r="N68" s="222"/>
      <c r="O68" s="224"/>
      <c r="P68" s="224"/>
      <c r="Q68" s="224"/>
      <c r="R68" s="224"/>
      <c r="S68" s="225"/>
      <c r="T68" s="222"/>
      <c r="U68" s="224"/>
      <c r="V68" s="224"/>
      <c r="W68" s="224"/>
      <c r="X68" s="225"/>
      <c r="Y68" s="222"/>
      <c r="Z68" s="224"/>
      <c r="AA68" s="239"/>
    </row>
    <row r="69" spans="2:27" ht="10.5" customHeight="1" x14ac:dyDescent="0.25">
      <c r="B69" s="238" t="s">
        <v>119</v>
      </c>
      <c r="C69" s="240"/>
      <c r="D69" s="216" t="s">
        <v>53</v>
      </c>
      <c r="E69" s="216" t="s">
        <v>53</v>
      </c>
      <c r="F69" s="216" t="s">
        <v>53</v>
      </c>
      <c r="G69" s="241"/>
      <c r="H69" s="241"/>
      <c r="I69" s="241"/>
      <c r="J69" s="216" t="s">
        <v>53</v>
      </c>
      <c r="K69" s="216" t="s">
        <v>53</v>
      </c>
      <c r="L69" s="216" t="s">
        <v>53</v>
      </c>
      <c r="M69" s="242"/>
      <c r="N69" s="240"/>
      <c r="O69" s="241"/>
      <c r="P69" s="241"/>
      <c r="Q69" s="241"/>
      <c r="R69" s="241"/>
      <c r="S69" s="242"/>
      <c r="T69" s="240"/>
      <c r="U69" s="241"/>
      <c r="V69" s="241"/>
      <c r="W69" s="241"/>
      <c r="X69" s="242"/>
      <c r="Y69" s="222"/>
      <c r="Z69" s="224"/>
      <c r="AA69" s="239"/>
    </row>
    <row r="70" spans="2:27" ht="10.5" customHeight="1" thickBot="1" x14ac:dyDescent="0.3">
      <c r="B70" s="243" t="s">
        <v>120</v>
      </c>
      <c r="C70" s="244"/>
      <c r="D70" s="245"/>
      <c r="E70" s="245"/>
      <c r="F70" s="245"/>
      <c r="G70" s="245"/>
      <c r="H70" s="245"/>
      <c r="I70" s="245"/>
      <c r="J70" s="245"/>
      <c r="K70" s="245"/>
      <c r="L70" s="245"/>
      <c r="M70" s="246"/>
      <c r="N70" s="247"/>
      <c r="O70" s="248"/>
      <c r="P70" s="248"/>
      <c r="Q70" s="248"/>
      <c r="R70" s="248"/>
      <c r="S70" s="249"/>
      <c r="T70" s="247"/>
      <c r="U70" s="248"/>
      <c r="V70" s="248"/>
      <c r="W70" s="248"/>
      <c r="X70" s="249"/>
      <c r="Y70" s="250">
        <v>1</v>
      </c>
      <c r="Z70" s="250">
        <v>1</v>
      </c>
      <c r="AA70" s="251">
        <v>1</v>
      </c>
    </row>
    <row r="71" spans="2:27" ht="10.5" customHeight="1" thickBot="1" x14ac:dyDescent="0.2">
      <c r="B71" s="229" t="s">
        <v>121</v>
      </c>
      <c r="C71" s="230">
        <v>1</v>
      </c>
      <c r="D71" s="231">
        <v>1</v>
      </c>
      <c r="E71" s="231" t="s">
        <v>53</v>
      </c>
      <c r="F71" s="231" t="s">
        <v>53</v>
      </c>
      <c r="G71" s="231">
        <v>1</v>
      </c>
      <c r="H71" s="231">
        <v>1</v>
      </c>
      <c r="I71" s="231" t="s">
        <v>53</v>
      </c>
      <c r="J71" s="231" t="s">
        <v>53</v>
      </c>
      <c r="K71" s="231">
        <v>1</v>
      </c>
      <c r="L71" s="231" t="s">
        <v>53</v>
      </c>
      <c r="M71" s="232" t="s">
        <v>53</v>
      </c>
      <c r="N71" s="230" t="s">
        <v>53</v>
      </c>
      <c r="O71" s="231" t="s">
        <v>53</v>
      </c>
      <c r="P71" s="231" t="s">
        <v>53</v>
      </c>
      <c r="Q71" s="231" t="s">
        <v>53</v>
      </c>
      <c r="R71" s="231" t="s">
        <v>53</v>
      </c>
      <c r="S71" s="232" t="s">
        <v>53</v>
      </c>
      <c r="T71" s="233" t="s">
        <v>53</v>
      </c>
      <c r="U71" s="233" t="s">
        <v>53</v>
      </c>
      <c r="V71" s="233" t="s">
        <v>53</v>
      </c>
      <c r="W71" s="233" t="s">
        <v>53</v>
      </c>
      <c r="X71" s="234" t="s">
        <v>53</v>
      </c>
      <c r="Y71" s="235"/>
      <c r="Z71" s="236"/>
      <c r="AA71" s="237"/>
    </row>
    <row r="72" spans="2:27" ht="10.5" customHeight="1" x14ac:dyDescent="0.25">
      <c r="B72" s="238" t="s">
        <v>122</v>
      </c>
      <c r="C72" s="222"/>
      <c r="D72" s="223" t="s">
        <v>53</v>
      </c>
      <c r="E72" s="223">
        <v>1</v>
      </c>
      <c r="F72" s="223">
        <v>1</v>
      </c>
      <c r="G72" s="224"/>
      <c r="H72" s="224"/>
      <c r="I72" s="223">
        <v>1</v>
      </c>
      <c r="J72" s="223">
        <v>3</v>
      </c>
      <c r="K72" s="223" t="s">
        <v>53</v>
      </c>
      <c r="L72" s="223" t="s">
        <v>53</v>
      </c>
      <c r="M72" s="225"/>
      <c r="N72" s="222"/>
      <c r="O72" s="224"/>
      <c r="P72" s="224"/>
      <c r="Q72" s="224"/>
      <c r="R72" s="224"/>
      <c r="S72" s="225"/>
      <c r="T72" s="222"/>
      <c r="U72" s="224"/>
      <c r="V72" s="224"/>
      <c r="W72" s="224"/>
      <c r="X72" s="225"/>
      <c r="Y72" s="222"/>
      <c r="Z72" s="224"/>
      <c r="AA72" s="239"/>
    </row>
    <row r="73" spans="2:27" ht="10.5" customHeight="1" x14ac:dyDescent="0.25">
      <c r="B73" s="238" t="s">
        <v>123</v>
      </c>
      <c r="C73" s="240"/>
      <c r="D73" s="216" t="s">
        <v>53</v>
      </c>
      <c r="E73" s="216" t="s">
        <v>53</v>
      </c>
      <c r="F73" s="216" t="s">
        <v>53</v>
      </c>
      <c r="G73" s="241"/>
      <c r="H73" s="241"/>
      <c r="I73" s="241"/>
      <c r="J73" s="216" t="s">
        <v>53</v>
      </c>
      <c r="K73" s="216" t="s">
        <v>53</v>
      </c>
      <c r="L73" s="216" t="s">
        <v>53</v>
      </c>
      <c r="M73" s="242"/>
      <c r="N73" s="240"/>
      <c r="O73" s="241"/>
      <c r="P73" s="241"/>
      <c r="Q73" s="241"/>
      <c r="R73" s="241"/>
      <c r="S73" s="242"/>
      <c r="T73" s="240"/>
      <c r="U73" s="241"/>
      <c r="V73" s="241"/>
      <c r="W73" s="241"/>
      <c r="X73" s="242"/>
      <c r="Y73" s="222"/>
      <c r="Z73" s="224"/>
      <c r="AA73" s="239"/>
    </row>
    <row r="74" spans="2:27" ht="10.5" customHeight="1" thickBot="1" x14ac:dyDescent="0.3">
      <c r="B74" s="243" t="s">
        <v>124</v>
      </c>
      <c r="C74" s="244"/>
      <c r="D74" s="245"/>
      <c r="E74" s="245"/>
      <c r="F74" s="245"/>
      <c r="G74" s="245"/>
      <c r="H74" s="245"/>
      <c r="I74" s="245"/>
      <c r="J74" s="245"/>
      <c r="K74" s="245"/>
      <c r="L74" s="245"/>
      <c r="M74" s="246"/>
      <c r="N74" s="247"/>
      <c r="O74" s="248"/>
      <c r="P74" s="248"/>
      <c r="Q74" s="248"/>
      <c r="R74" s="248"/>
      <c r="S74" s="249"/>
      <c r="T74" s="247"/>
      <c r="U74" s="248"/>
      <c r="V74" s="248"/>
      <c r="W74" s="248"/>
      <c r="X74" s="249"/>
      <c r="Y74" s="250">
        <v>1</v>
      </c>
      <c r="Z74" s="250">
        <v>1</v>
      </c>
      <c r="AA74" s="251">
        <v>1</v>
      </c>
    </row>
    <row r="75" spans="2:27" ht="10.5" customHeight="1" thickBot="1" x14ac:dyDescent="0.3">
      <c r="B75" s="255" t="s">
        <v>125</v>
      </c>
      <c r="C75" s="656" t="s">
        <v>126</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8"/>
    </row>
    <row r="76" spans="2:27" ht="10.5" customHeight="1" x14ac:dyDescent="0.25">
      <c r="B76" s="256" t="s">
        <v>127</v>
      </c>
      <c r="C76" s="257"/>
      <c r="D76" s="258"/>
      <c r="E76" s="258"/>
      <c r="F76" s="258"/>
      <c r="G76" s="258"/>
      <c r="H76" s="258"/>
      <c r="I76" s="258"/>
      <c r="J76" s="258"/>
      <c r="K76" s="258"/>
      <c r="L76" s="258"/>
      <c r="M76" s="259"/>
      <c r="N76" s="260"/>
      <c r="O76" s="261"/>
      <c r="P76" s="258"/>
      <c r="Q76" s="258"/>
      <c r="R76" s="258"/>
      <c r="S76" s="258"/>
      <c r="T76" s="262"/>
      <c r="U76" s="263"/>
      <c r="V76" s="263"/>
      <c r="W76" s="263"/>
      <c r="X76" s="264"/>
      <c r="Y76" s="265"/>
      <c r="Z76" s="266"/>
      <c r="AA76" s="409"/>
    </row>
    <row r="77" spans="2:27" ht="10.5" customHeight="1" thickBot="1" x14ac:dyDescent="0.3">
      <c r="B77" s="268" t="s">
        <v>128</v>
      </c>
      <c r="C77" s="240"/>
      <c r="D77" s="241"/>
      <c r="E77" s="241"/>
      <c r="F77" s="241"/>
      <c r="G77" s="241"/>
      <c r="H77" s="241"/>
      <c r="I77" s="241"/>
      <c r="J77" s="241"/>
      <c r="K77" s="241"/>
      <c r="L77" s="241"/>
      <c r="M77" s="242"/>
      <c r="N77" s="240"/>
      <c r="O77" s="241"/>
      <c r="P77" s="241"/>
      <c r="Q77" s="241"/>
      <c r="R77" s="241"/>
      <c r="S77" s="242"/>
      <c r="T77" s="222"/>
      <c r="U77" s="224"/>
      <c r="V77" s="224"/>
      <c r="W77" s="224"/>
      <c r="X77" s="225"/>
      <c r="Y77" s="223">
        <v>6</v>
      </c>
      <c r="Z77" s="223">
        <v>8</v>
      </c>
      <c r="AA77" s="228">
        <v>28</v>
      </c>
    </row>
    <row r="78" spans="2:27" ht="10.5" customHeight="1" x14ac:dyDescent="0.25">
      <c r="B78" s="270" t="s">
        <v>129</v>
      </c>
      <c r="C78" s="271"/>
      <c r="D78" s="272"/>
      <c r="E78" s="272"/>
      <c r="F78" s="272"/>
      <c r="G78" s="272"/>
      <c r="H78" s="272"/>
      <c r="I78" s="272"/>
      <c r="J78" s="272"/>
      <c r="K78" s="272"/>
      <c r="L78" s="272"/>
      <c r="M78" s="273"/>
      <c r="N78" s="274"/>
      <c r="O78" s="275"/>
      <c r="P78" s="272"/>
      <c r="Q78" s="272"/>
      <c r="R78" s="272"/>
      <c r="S78" s="273"/>
      <c r="T78" s="252" t="s">
        <v>53</v>
      </c>
      <c r="U78" s="253" t="s">
        <v>53</v>
      </c>
      <c r="V78" s="253" t="s">
        <v>53</v>
      </c>
      <c r="W78" s="253" t="s">
        <v>53</v>
      </c>
      <c r="X78" s="254" t="s">
        <v>53</v>
      </c>
      <c r="Y78" s="235"/>
      <c r="Z78" s="236"/>
      <c r="AA78" s="237"/>
    </row>
    <row r="79" spans="2:27" ht="10.5" customHeight="1" thickBot="1" x14ac:dyDescent="0.3">
      <c r="B79" s="276" t="s">
        <v>130</v>
      </c>
      <c r="C79" s="244"/>
      <c r="D79" s="245"/>
      <c r="E79" s="245"/>
      <c r="F79" s="245"/>
      <c r="G79" s="245"/>
      <c r="H79" s="245"/>
      <c r="I79" s="245"/>
      <c r="J79" s="245"/>
      <c r="K79" s="245"/>
      <c r="L79" s="245"/>
      <c r="M79" s="246"/>
      <c r="N79" s="247"/>
      <c r="O79" s="248"/>
      <c r="P79" s="248"/>
      <c r="Q79" s="248"/>
      <c r="R79" s="248"/>
      <c r="S79" s="249"/>
      <c r="T79" s="247"/>
      <c r="U79" s="248"/>
      <c r="V79" s="248"/>
      <c r="W79" s="248"/>
      <c r="X79" s="249"/>
      <c r="Y79" s="277">
        <v>8</v>
      </c>
      <c r="Z79" s="278">
        <v>12</v>
      </c>
      <c r="AA79" s="279">
        <v>54</v>
      </c>
    </row>
    <row r="80" spans="2:27" ht="10.5" customHeight="1" x14ac:dyDescent="0.25">
      <c r="B80" s="270" t="s">
        <v>131</v>
      </c>
      <c r="C80" s="271"/>
      <c r="D80" s="272"/>
      <c r="E80" s="272"/>
      <c r="F80" s="272"/>
      <c r="G80" s="272"/>
      <c r="H80" s="272"/>
      <c r="I80" s="272"/>
      <c r="J80" s="272"/>
      <c r="K80" s="272"/>
      <c r="L80" s="272"/>
      <c r="M80" s="273"/>
      <c r="N80" s="274"/>
      <c r="O80" s="275"/>
      <c r="P80" s="272"/>
      <c r="Q80" s="272"/>
      <c r="R80" s="272"/>
      <c r="S80" s="273"/>
      <c r="T80" s="252" t="s">
        <v>53</v>
      </c>
      <c r="U80" s="253" t="s">
        <v>53</v>
      </c>
      <c r="V80" s="253" t="s">
        <v>53</v>
      </c>
      <c r="W80" s="253" t="s">
        <v>53</v>
      </c>
      <c r="X80" s="254" t="s">
        <v>53</v>
      </c>
      <c r="Y80" s="235"/>
      <c r="Z80" s="236"/>
      <c r="AA80" s="237"/>
    </row>
    <row r="81" spans="1:31" ht="10.5" customHeight="1" thickBot="1" x14ac:dyDescent="0.3">
      <c r="B81" s="276" t="s">
        <v>132</v>
      </c>
      <c r="C81" s="244"/>
      <c r="D81" s="245"/>
      <c r="E81" s="245"/>
      <c r="F81" s="245"/>
      <c r="G81" s="245"/>
      <c r="H81" s="245"/>
      <c r="I81" s="245"/>
      <c r="J81" s="245"/>
      <c r="K81" s="245"/>
      <c r="L81" s="245"/>
      <c r="M81" s="246"/>
      <c r="N81" s="247"/>
      <c r="O81" s="248"/>
      <c r="P81" s="248"/>
      <c r="Q81" s="248"/>
      <c r="R81" s="248"/>
      <c r="S81" s="249"/>
      <c r="T81" s="247"/>
      <c r="U81" s="248"/>
      <c r="V81" s="248"/>
      <c r="W81" s="248"/>
      <c r="X81" s="249"/>
      <c r="Y81" s="277">
        <v>8</v>
      </c>
      <c r="Z81" s="278">
        <v>12</v>
      </c>
      <c r="AA81" s="279">
        <v>54</v>
      </c>
    </row>
    <row r="82" spans="1:31" ht="10.5" customHeight="1" x14ac:dyDescent="0.25">
      <c r="B82" s="280" t="s">
        <v>133</v>
      </c>
      <c r="C82" s="145"/>
      <c r="D82" s="145"/>
      <c r="E82" s="145"/>
      <c r="F82" s="145"/>
      <c r="G82" s="145"/>
      <c r="H82" s="145"/>
      <c r="I82" s="145"/>
      <c r="J82" s="145"/>
      <c r="K82" s="145"/>
      <c r="L82" s="145"/>
      <c r="M82" s="145"/>
      <c r="O82" s="145"/>
      <c r="P82" s="145"/>
      <c r="Q82" s="145"/>
      <c r="R82" s="145"/>
      <c r="S82" s="145"/>
      <c r="T82" s="145"/>
      <c r="U82" s="145"/>
      <c r="V82" s="145"/>
      <c r="W82" s="145"/>
      <c r="X82" s="145"/>
      <c r="Y82" s="145"/>
      <c r="Z82" s="145"/>
      <c r="AA82" s="145"/>
    </row>
    <row r="83" spans="1:31" ht="10.5" customHeight="1" x14ac:dyDescent="0.25">
      <c r="B83" s="281" t="s">
        <v>134</v>
      </c>
      <c r="C83" s="145"/>
      <c r="D83" s="145"/>
      <c r="E83" s="145"/>
      <c r="F83" s="145"/>
      <c r="G83" s="145"/>
      <c r="H83" s="145"/>
      <c r="I83" s="145"/>
      <c r="J83" s="145"/>
      <c r="K83" s="145"/>
      <c r="L83" s="145"/>
      <c r="M83" s="145"/>
      <c r="O83" s="145"/>
      <c r="P83" s="145"/>
      <c r="Q83" s="145"/>
      <c r="R83" s="145"/>
      <c r="S83" s="145"/>
      <c r="T83" s="145"/>
      <c r="U83" s="145"/>
      <c r="V83" s="145"/>
      <c r="W83" s="145"/>
      <c r="X83" s="145"/>
      <c r="Y83" s="145"/>
      <c r="Z83" s="145"/>
      <c r="AA83" s="145"/>
    </row>
    <row r="84" spans="1:31" ht="10.5" hidden="1" customHeight="1" x14ac:dyDescent="0.25">
      <c r="B84" s="281" t="s">
        <v>751</v>
      </c>
      <c r="C84" s="145"/>
      <c r="D84" s="145"/>
      <c r="E84" s="145"/>
      <c r="F84" s="145"/>
      <c r="G84" s="145"/>
      <c r="H84" s="145"/>
      <c r="I84" s="145"/>
      <c r="J84" s="145"/>
      <c r="K84" s="145"/>
      <c r="L84" s="145"/>
      <c r="M84" s="145"/>
      <c r="O84" s="145"/>
      <c r="P84" s="145"/>
      <c r="Q84" s="145"/>
      <c r="R84" s="145"/>
      <c r="S84" s="145"/>
      <c r="T84" s="145"/>
      <c r="U84" s="145"/>
      <c r="V84" s="145"/>
      <c r="W84" s="145"/>
      <c r="X84" s="145"/>
      <c r="Y84" s="145"/>
      <c r="Z84" s="145"/>
      <c r="AA84" s="145"/>
    </row>
    <row r="85" spans="1:31" ht="10.5" customHeight="1" x14ac:dyDescent="0.25">
      <c r="B85" s="282" t="s">
        <v>135</v>
      </c>
      <c r="O85" s="10"/>
      <c r="P85" s="10"/>
      <c r="Q85" s="10"/>
      <c r="R85" s="10"/>
      <c r="S85" s="10"/>
      <c r="T85" s="10"/>
      <c r="U85" s="10"/>
      <c r="V85" s="10"/>
      <c r="W85" s="10"/>
      <c r="AC85" s="148"/>
      <c r="AD85" s="148"/>
      <c r="AE85" s="148"/>
    </row>
    <row r="86" spans="1:31" ht="10.5" customHeight="1" x14ac:dyDescent="0.25">
      <c r="B86" s="282"/>
      <c r="O86" s="10"/>
      <c r="P86" s="10"/>
      <c r="Q86" s="10"/>
      <c r="R86" s="10"/>
      <c r="S86" s="10"/>
      <c r="T86" s="10"/>
      <c r="U86" s="10"/>
      <c r="V86" s="10"/>
      <c r="W86" s="10"/>
      <c r="AC86" s="148"/>
      <c r="AD86" s="148"/>
      <c r="AE86" s="148"/>
    </row>
    <row r="87" spans="1:31" ht="10.5" customHeight="1" thickBot="1" x14ac:dyDescent="0.3">
      <c r="B87" s="283"/>
      <c r="O87" s="10"/>
      <c r="P87" s="10"/>
      <c r="Q87" s="10"/>
      <c r="R87" s="10"/>
      <c r="S87" s="10"/>
      <c r="T87" s="10"/>
      <c r="U87" s="10"/>
      <c r="V87" s="10"/>
      <c r="W87" s="10"/>
      <c r="AC87" s="148"/>
      <c r="AD87" s="148"/>
      <c r="AE87" s="148"/>
    </row>
    <row r="88" spans="1:31" ht="6.75" customHeight="1" thickBot="1" x14ac:dyDescent="0.3">
      <c r="B88" s="659" t="s">
        <v>136</v>
      </c>
      <c r="P88" s="661" t="s">
        <v>137</v>
      </c>
      <c r="Q88" s="661"/>
      <c r="R88" s="661"/>
      <c r="S88" s="661"/>
      <c r="T88" s="661"/>
      <c r="U88" s="284"/>
      <c r="V88" s="155"/>
    </row>
    <row r="89" spans="1:31" ht="9" customHeight="1" thickBot="1" x14ac:dyDescent="0.3">
      <c r="B89" s="660"/>
      <c r="C89" s="662" t="s">
        <v>255</v>
      </c>
      <c r="D89" s="663"/>
      <c r="E89" s="664" t="s">
        <v>752</v>
      </c>
      <c r="F89" s="663"/>
      <c r="G89" s="664" t="s">
        <v>271</v>
      </c>
      <c r="H89" s="663"/>
      <c r="I89" s="664" t="s">
        <v>28</v>
      </c>
      <c r="J89" s="663"/>
      <c r="K89" s="664" t="s">
        <v>141</v>
      </c>
      <c r="L89" s="663"/>
      <c r="M89" s="665" t="s">
        <v>142</v>
      </c>
      <c r="N89" s="666"/>
      <c r="P89" s="661"/>
      <c r="Q89" s="661"/>
      <c r="R89" s="661"/>
      <c r="S89" s="661"/>
      <c r="T89" s="661"/>
      <c r="U89" s="667" t="s">
        <v>175</v>
      </c>
      <c r="V89" s="668"/>
      <c r="W89" s="669"/>
    </row>
    <row r="90" spans="1:31" ht="18.75" customHeight="1" thickBot="1" x14ac:dyDescent="0.3">
      <c r="B90" s="285" t="s">
        <v>144</v>
      </c>
      <c r="C90" s="286" t="s">
        <v>145</v>
      </c>
      <c r="D90" s="287" t="s">
        <v>146</v>
      </c>
      <c r="E90" s="286" t="s">
        <v>145</v>
      </c>
      <c r="F90" s="287" t="s">
        <v>146</v>
      </c>
      <c r="G90" s="286" t="s">
        <v>145</v>
      </c>
      <c r="H90" s="287" t="s">
        <v>146</v>
      </c>
      <c r="I90" s="286" t="s">
        <v>145</v>
      </c>
      <c r="J90" s="287" t="s">
        <v>146</v>
      </c>
      <c r="K90" s="286" t="s">
        <v>145</v>
      </c>
      <c r="L90" s="287" t="s">
        <v>146</v>
      </c>
      <c r="M90" s="286" t="s">
        <v>145</v>
      </c>
      <c r="N90" s="287" t="s">
        <v>146</v>
      </c>
      <c r="P90" s="670"/>
      <c r="Q90" s="670"/>
      <c r="R90" s="670"/>
      <c r="S90" s="670"/>
      <c r="T90" s="670"/>
      <c r="U90" s="288" t="s">
        <v>147</v>
      </c>
      <c r="V90" s="289" t="s">
        <v>753</v>
      </c>
      <c r="W90" s="288" t="s">
        <v>754</v>
      </c>
    </row>
    <row r="91" spans="1:31" ht="10.5" customHeight="1" x14ac:dyDescent="0.25">
      <c r="A91" s="290"/>
      <c r="B91" s="291" t="s">
        <v>149</v>
      </c>
      <c r="C91" s="347">
        <v>7</v>
      </c>
      <c r="D91" s="346">
        <v>6</v>
      </c>
      <c r="E91" s="347">
        <v>4</v>
      </c>
      <c r="F91" s="346">
        <v>4</v>
      </c>
      <c r="G91" s="347">
        <v>2</v>
      </c>
      <c r="H91" s="346">
        <v>3</v>
      </c>
      <c r="I91" s="347">
        <v>3</v>
      </c>
      <c r="J91" s="346">
        <v>3</v>
      </c>
      <c r="K91" s="347">
        <v>1</v>
      </c>
      <c r="L91" s="346">
        <v>2</v>
      </c>
      <c r="M91" s="347">
        <v>1</v>
      </c>
      <c r="N91" s="188">
        <v>1</v>
      </c>
      <c r="P91" s="671" t="s">
        <v>149</v>
      </c>
      <c r="Q91" s="672"/>
      <c r="R91" s="672"/>
      <c r="S91" s="672"/>
      <c r="T91" s="673"/>
      <c r="U91" s="162">
        <v>19</v>
      </c>
      <c r="V91" s="410">
        <v>22</v>
      </c>
      <c r="W91" s="410">
        <v>22</v>
      </c>
    </row>
    <row r="92" spans="1:31" ht="10.5" customHeight="1" x14ac:dyDescent="0.25">
      <c r="B92" s="294" t="s">
        <v>150</v>
      </c>
      <c r="C92" s="295">
        <v>3</v>
      </c>
      <c r="D92" s="296">
        <v>1</v>
      </c>
      <c r="E92" s="295">
        <v>5</v>
      </c>
      <c r="F92" s="296">
        <v>4</v>
      </c>
      <c r="G92" s="295">
        <v>0</v>
      </c>
      <c r="H92" s="296">
        <v>0</v>
      </c>
      <c r="I92" s="295">
        <v>0</v>
      </c>
      <c r="J92" s="296">
        <v>0</v>
      </c>
      <c r="K92" s="295">
        <v>0</v>
      </c>
      <c r="L92" s="296">
        <v>0</v>
      </c>
      <c r="M92" s="295">
        <v>0</v>
      </c>
      <c r="N92" s="217">
        <v>0</v>
      </c>
      <c r="P92" s="674" t="s">
        <v>151</v>
      </c>
      <c r="Q92" s="675"/>
      <c r="R92" s="675"/>
      <c r="S92" s="675"/>
      <c r="T92" s="676"/>
      <c r="U92" s="168">
        <v>28</v>
      </c>
      <c r="V92" s="411">
        <v>31</v>
      </c>
      <c r="W92" s="411">
        <v>31</v>
      </c>
    </row>
    <row r="93" spans="1:31" ht="10.5" customHeight="1" thickBot="1" x14ac:dyDescent="0.3">
      <c r="B93" s="298" t="s">
        <v>152</v>
      </c>
      <c r="C93" s="299">
        <v>10</v>
      </c>
      <c r="D93" s="174">
        <v>7</v>
      </c>
      <c r="E93" s="299">
        <v>9</v>
      </c>
      <c r="F93" s="174">
        <v>8</v>
      </c>
      <c r="G93" s="299">
        <v>2</v>
      </c>
      <c r="H93" s="174">
        <v>3</v>
      </c>
      <c r="I93" s="299">
        <v>3</v>
      </c>
      <c r="J93" s="174">
        <v>3</v>
      </c>
      <c r="K93" s="299">
        <v>1</v>
      </c>
      <c r="L93" s="174">
        <v>2</v>
      </c>
      <c r="M93" s="299">
        <v>1</v>
      </c>
      <c r="N93" s="175">
        <v>1</v>
      </c>
      <c r="P93" s="677" t="s">
        <v>153</v>
      </c>
      <c r="Q93" s="678"/>
      <c r="R93" s="678"/>
      <c r="S93" s="678"/>
      <c r="T93" s="679"/>
      <c r="U93" s="174">
        <v>47</v>
      </c>
      <c r="V93" s="412">
        <v>53</v>
      </c>
      <c r="W93" s="412">
        <v>53</v>
      </c>
    </row>
    <row r="94" spans="1:31" ht="10.5" customHeight="1" x14ac:dyDescent="0.25">
      <c r="B94" s="301" t="s">
        <v>755</v>
      </c>
    </row>
    <row r="95" spans="1:31" ht="10.5" customHeight="1" x14ac:dyDescent="0.25">
      <c r="B95" s="301" t="s">
        <v>756</v>
      </c>
    </row>
    <row r="96" spans="1:31" ht="10.5" customHeight="1" x14ac:dyDescent="0.25">
      <c r="B96" s="301" t="s">
        <v>757</v>
      </c>
    </row>
    <row r="97" spans="2:29" ht="10.5" customHeight="1" x14ac:dyDescent="0.25">
      <c r="B97" s="301" t="s">
        <v>758</v>
      </c>
    </row>
    <row r="98" spans="2:29" ht="10.5" customHeight="1" x14ac:dyDescent="0.25">
      <c r="B98" s="301"/>
    </row>
    <row r="99" spans="2:29" ht="10.5" customHeight="1" x14ac:dyDescent="0.25">
      <c r="B99" s="301"/>
    </row>
    <row r="100" spans="2:29" ht="10.5" customHeight="1" x14ac:dyDescent="0.25">
      <c r="B100" s="301"/>
    </row>
    <row r="101" spans="2:29" ht="10.5" customHeight="1" x14ac:dyDescent="0.25">
      <c r="B101" s="301"/>
    </row>
    <row r="102" spans="2:29" x14ac:dyDescent="0.25">
      <c r="B102" s="301"/>
    </row>
    <row r="104" spans="2:29" ht="15" customHeight="1" x14ac:dyDescent="0.25">
      <c r="B104" s="303" t="s">
        <v>759</v>
      </c>
      <c r="C104" s="304"/>
      <c r="D104" s="304"/>
      <c r="E104" s="304"/>
      <c r="F104" s="304"/>
      <c r="G104" s="304"/>
      <c r="H104" s="304"/>
      <c r="I104" s="304"/>
      <c r="L104" s="303" t="s">
        <v>188</v>
      </c>
      <c r="M104" s="304"/>
      <c r="N104" s="304"/>
      <c r="O104" s="304"/>
      <c r="P104" s="304"/>
      <c r="Q104" s="304"/>
      <c r="R104" s="304"/>
      <c r="S104" s="304"/>
      <c r="T104" s="304"/>
      <c r="U104" s="304"/>
      <c r="V104" s="304"/>
      <c r="W104" s="304"/>
      <c r="X104" s="304"/>
      <c r="Y104" s="304"/>
      <c r="Z104" s="304"/>
      <c r="AA104" s="304"/>
      <c r="AB104" s="304"/>
      <c r="AC104" s="304"/>
    </row>
    <row r="105" spans="2:29" ht="14.25" customHeight="1" x14ac:dyDescent="0.25">
      <c r="B105" s="303" t="s">
        <v>737</v>
      </c>
      <c r="L105" s="303" t="s">
        <v>736</v>
      </c>
      <c r="M105" s="304"/>
      <c r="N105" s="304"/>
      <c r="O105" s="304"/>
    </row>
  </sheetData>
  <mergeCells count="33">
    <mergeCell ref="P90:T90"/>
    <mergeCell ref="P91:T91"/>
    <mergeCell ref="P92:T92"/>
    <mergeCell ref="P93:T93"/>
    <mergeCell ref="C62:AA62"/>
    <mergeCell ref="C75:AA75"/>
    <mergeCell ref="U89:W89"/>
    <mergeCell ref="B88:B89"/>
    <mergeCell ref="P88:T89"/>
    <mergeCell ref="C89:D89"/>
    <mergeCell ref="E89:F89"/>
    <mergeCell ref="G89:H89"/>
    <mergeCell ref="I89:J89"/>
    <mergeCell ref="K89:L89"/>
    <mergeCell ref="M89:N89"/>
    <mergeCell ref="Y60:AA60"/>
    <mergeCell ref="B26:C26"/>
    <mergeCell ref="B30:C30"/>
    <mergeCell ref="B31:C31"/>
    <mergeCell ref="B32:C32"/>
    <mergeCell ref="B33:C33"/>
    <mergeCell ref="F34:G34"/>
    <mergeCell ref="F35:G35"/>
    <mergeCell ref="B40:F40"/>
    <mergeCell ref="B53:B54"/>
    <mergeCell ref="B60:F60"/>
    <mergeCell ref="N60:X60"/>
    <mergeCell ref="B21:C21"/>
    <mergeCell ref="B6:C6"/>
    <mergeCell ref="B10:C10"/>
    <mergeCell ref="B11:C11"/>
    <mergeCell ref="B12:C12"/>
    <mergeCell ref="B15:C15"/>
  </mergeCells>
  <printOptions horizontalCentered="1"/>
  <pageMargins left="0.19685039370078741" right="0.11811023622047245" top="0.6692913385826772" bottom="0.59055118110236227" header="0.39370078740157483" footer="0.19685039370078741"/>
  <pageSetup paperSize="9" scale="71" fitToHeight="0" orientation="landscape" r:id="rId1"/>
  <headerFooter scaleWithDoc="0">
    <oddHeader>&amp;C&amp;"Lucida Sans Unicode,Standard"&amp;14RSG - Monitoring per 31.12.2019</oddHeader>
    <oddFooter>&amp;C&amp;10&amp;K365F91RSG-Monitoring / Seite &amp;P von &amp;N</oddFooter>
  </headerFooter>
  <rowBreaks count="2" manualBreakCount="2">
    <brk id="58" max="32" man="1"/>
    <brk id="103" max="3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Österreich gesamt</vt:lpstr>
      <vt:lpstr>Burgenland</vt:lpstr>
      <vt:lpstr>Kärnten</vt:lpstr>
      <vt:lpstr>NÖ</vt:lpstr>
      <vt:lpstr>OÖ</vt:lpstr>
      <vt:lpstr>Salzburg</vt:lpstr>
      <vt:lpstr>Steiermark</vt:lpstr>
      <vt:lpstr>Tirol</vt:lpstr>
      <vt:lpstr>Vorarlberg</vt:lpstr>
      <vt:lpstr>Wien</vt:lpstr>
      <vt:lpstr>Legende</vt:lpstr>
      <vt:lpstr>Anmerkungen u. Quellen</vt:lpstr>
      <vt:lpstr>'Anmerkungen u. Quellen'!Druckbereich</vt:lpstr>
      <vt:lpstr>Burgenland!Druckbereich</vt:lpstr>
      <vt:lpstr>Kärnten!Druckbereich</vt:lpstr>
      <vt:lpstr>NÖ!Druckbereich</vt:lpstr>
      <vt:lpstr>OÖ!Druckbereich</vt:lpstr>
      <vt:lpstr>'Österreich gesamt'!Druckbereich</vt:lpstr>
      <vt:lpstr>Salzburg!Druckbereich</vt:lpstr>
      <vt:lpstr>Steiermark!Druckbereich</vt:lpstr>
      <vt:lpstr>Tirol!Druckbereich</vt:lpstr>
      <vt:lpstr>Vorarlberg!Druckbereich</vt:lpstr>
      <vt:lpstr>Wien!Druckbereich</vt:lpstr>
      <vt:lpstr>Burgenland!Drucktitel</vt:lpstr>
      <vt:lpstr>Kärnten!Drucktitel</vt:lpstr>
      <vt:lpstr>NÖ!Drucktitel</vt:lpstr>
      <vt:lpstr>OÖ!Drucktitel</vt:lpstr>
      <vt:lpstr>'Österreich gesamt'!Drucktitel</vt:lpstr>
      <vt:lpstr>Salzburg!Drucktitel</vt:lpstr>
      <vt:lpstr>Steiermark!Drucktitel</vt:lpstr>
      <vt:lpstr>Tirol!Drucktitel</vt:lpstr>
      <vt:lpstr>Vorarlberg!Drucktitel</vt:lpstr>
      <vt:lpstr>Wien!Drucktitel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Stoppacher</dc:creator>
  <cp:lastModifiedBy>Andreas Stoppacher</cp:lastModifiedBy>
  <cp:lastPrinted>2020-06-15T11:26:42Z</cp:lastPrinted>
  <dcterms:created xsi:type="dcterms:W3CDTF">2020-04-27T13:50:56Z</dcterms:created>
  <dcterms:modified xsi:type="dcterms:W3CDTF">2020-06-15T15:26:52Z</dcterms:modified>
</cp:coreProperties>
</file>